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a.toledo\Desktop\Nouvelle arboresence\Consultation\DAF_2024_001698_Nettoyage des locaux, de plonge et de la vitrerie BDX et Agen\DCE\LOT 2\"/>
    </mc:Choice>
  </mc:AlternateContent>
  <bookViews>
    <workbookView xWindow="0" yWindow="0" windowWidth="18480" windowHeight="6630" activeTab="3"/>
  </bookViews>
  <sheets>
    <sheet name="An 1a - Poste 1 - DPGF" sheetId="11" r:id="rId1"/>
    <sheet name="An 1b - Poste 2 - DPGF" sheetId="14" r:id="rId2"/>
    <sheet name="An 1c - Poste 3 - DPGF" sheetId="15" r:id="rId3"/>
    <sheet name="An 2 - BPU Nettoyage locaux" sheetId="12" r:id="rId4"/>
    <sheet name="An 3 - BPU Vitrerie" sheetId="13" r:id="rId5"/>
  </sheets>
  <definedNames>
    <definedName name="_xlnm._FilterDatabase" localSheetId="0" hidden="1">'An 1a - Poste 1 - DPGF'!$A$6:$E$108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5" i="12" l="1"/>
  <c r="D363" i="14" l="1"/>
  <c r="D73" i="15" l="1"/>
  <c r="D388" i="14"/>
  <c r="D108" i="11"/>
  <c r="D83" i="15"/>
  <c r="D132" i="11"/>
  <c r="F19" i="15" l="1"/>
  <c r="E19" i="15"/>
  <c r="E113" i="11"/>
  <c r="E114" i="11"/>
  <c r="E93" i="11"/>
  <c r="E34" i="11"/>
  <c r="E30" i="11"/>
  <c r="E7" i="11"/>
  <c r="F319" i="14" l="1"/>
  <c r="E335" i="14" l="1"/>
  <c r="E319" i="14"/>
  <c r="E188" i="14"/>
  <c r="F188" i="14"/>
  <c r="C128" i="14"/>
  <c r="E127" i="14"/>
  <c r="D352" i="14" l="1"/>
  <c r="C352" i="14"/>
  <c r="F351" i="14"/>
  <c r="E351" i="14"/>
  <c r="D350" i="14"/>
  <c r="F350" i="14" s="1"/>
  <c r="C350" i="14"/>
  <c r="F349" i="14"/>
  <c r="E349" i="14"/>
  <c r="F348" i="14"/>
  <c r="E348" i="14"/>
  <c r="F347" i="14"/>
  <c r="E347" i="14"/>
  <c r="F346" i="14"/>
  <c r="E346" i="14"/>
  <c r="F345" i="14"/>
  <c r="E345" i="14"/>
  <c r="C82" i="15" l="1"/>
  <c r="E330" i="14" l="1"/>
  <c r="F330" i="14"/>
  <c r="F324" i="14"/>
  <c r="E324" i="14"/>
  <c r="D82" i="15" l="1"/>
  <c r="F81" i="15"/>
  <c r="E81" i="15"/>
  <c r="F80" i="15"/>
  <c r="E80" i="15"/>
  <c r="D79" i="15"/>
  <c r="C79" i="15"/>
  <c r="C83" i="15" s="1"/>
  <c r="F78" i="15"/>
  <c r="E78" i="15"/>
  <c r="E64" i="15" l="1"/>
  <c r="D53" i="15"/>
  <c r="C53" i="15"/>
  <c r="C49" i="15"/>
  <c r="F40" i="15"/>
  <c r="F45" i="15"/>
  <c r="F46" i="15"/>
  <c r="E45" i="15"/>
  <c r="E46" i="15"/>
  <c r="E40" i="15"/>
  <c r="C43" i="15"/>
  <c r="C72" i="15"/>
  <c r="D106" i="13" l="1"/>
  <c r="C106" i="13"/>
  <c r="B106" i="13"/>
  <c r="F381" i="14"/>
  <c r="E381" i="14"/>
  <c r="F385" i="14"/>
  <c r="E385" i="14"/>
  <c r="C376" i="14"/>
  <c r="E386" i="14"/>
  <c r="E382" i="14"/>
  <c r="E375" i="14"/>
  <c r="E372" i="14"/>
  <c r="D387" i="14"/>
  <c r="C387" i="14"/>
  <c r="F386" i="14"/>
  <c r="F384" i="14"/>
  <c r="E384" i="14"/>
  <c r="D383" i="14"/>
  <c r="C383" i="14"/>
  <c r="F382" i="14"/>
  <c r="F380" i="14"/>
  <c r="E380" i="14"/>
  <c r="D379" i="14"/>
  <c r="C379" i="14"/>
  <c r="F378" i="14"/>
  <c r="E378" i="14"/>
  <c r="F377" i="14"/>
  <c r="E377" i="14"/>
  <c r="C359" i="14"/>
  <c r="C362" i="14"/>
  <c r="F354" i="14"/>
  <c r="F358" i="14"/>
  <c r="E361" i="14"/>
  <c r="F361" i="14"/>
  <c r="E358" i="14"/>
  <c r="E354" i="14"/>
  <c r="E369" i="14" l="1"/>
  <c r="F369" i="14"/>
  <c r="E368" i="14"/>
  <c r="F368" i="14"/>
  <c r="C370" i="14"/>
  <c r="D370" i="14"/>
  <c r="E69" i="15"/>
  <c r="F69" i="15"/>
  <c r="E59" i="15"/>
  <c r="F53" i="15"/>
  <c r="E42" i="15"/>
  <c r="F41" i="15"/>
  <c r="F42" i="15"/>
  <c r="F39" i="15"/>
  <c r="E41" i="15"/>
  <c r="C38" i="15"/>
  <c r="F35" i="15"/>
  <c r="F36" i="15"/>
  <c r="F37" i="15"/>
  <c r="E37" i="15"/>
  <c r="E36" i="15"/>
  <c r="E35" i="15"/>
  <c r="C33" i="15"/>
  <c r="E31" i="15"/>
  <c r="E32" i="15"/>
  <c r="F31" i="15"/>
  <c r="F32" i="15"/>
  <c r="D43" i="15"/>
  <c r="F43" i="15" s="1"/>
  <c r="E39" i="15"/>
  <c r="D38" i="15"/>
  <c r="F38" i="15" s="1"/>
  <c r="F34" i="15"/>
  <c r="E34" i="15"/>
  <c r="F28" i="15"/>
  <c r="F27" i="15"/>
  <c r="E28" i="15"/>
  <c r="E12" i="15"/>
  <c r="E10" i="15"/>
  <c r="F10" i="15"/>
  <c r="E9" i="15"/>
  <c r="F9" i="15"/>
  <c r="E11" i="15"/>
  <c r="F12" i="15"/>
  <c r="C8" i="15"/>
  <c r="C101" i="11" l="1"/>
  <c r="E99" i="11"/>
  <c r="E100" i="11"/>
  <c r="F99" i="11"/>
  <c r="F100" i="11"/>
  <c r="C64" i="11"/>
  <c r="C60" i="11"/>
  <c r="C69" i="11"/>
  <c r="C71" i="11"/>
  <c r="C76" i="11"/>
  <c r="C82" i="11"/>
  <c r="C85" i="11"/>
  <c r="C88" i="11"/>
  <c r="C91" i="11"/>
  <c r="C95" i="11"/>
  <c r="C97" i="11"/>
  <c r="C103" i="11"/>
  <c r="C105" i="11"/>
  <c r="C107" i="11"/>
  <c r="D135" i="13" l="1"/>
  <c r="C135" i="13"/>
  <c r="B135" i="13"/>
  <c r="I132" i="13"/>
  <c r="D129" i="13"/>
  <c r="C129" i="13"/>
  <c r="B129" i="13"/>
  <c r="I109" i="13"/>
  <c r="I99" i="13"/>
  <c r="C96" i="13"/>
  <c r="I44" i="13"/>
  <c r="D41" i="13"/>
  <c r="C41" i="13"/>
  <c r="B41" i="13"/>
  <c r="I36" i="13"/>
  <c r="D32" i="13"/>
  <c r="C32" i="13"/>
  <c r="B32" i="13"/>
  <c r="I6" i="13"/>
  <c r="D72" i="15"/>
  <c r="F72" i="15" s="1"/>
  <c r="F71" i="15"/>
  <c r="E71" i="15"/>
  <c r="F70" i="15"/>
  <c r="E70" i="15"/>
  <c r="F68" i="15"/>
  <c r="E68" i="15"/>
  <c r="D67" i="15"/>
  <c r="F67" i="15" s="1"/>
  <c r="C67" i="15"/>
  <c r="F66" i="15"/>
  <c r="E66" i="15"/>
  <c r="F65" i="15"/>
  <c r="E65" i="15"/>
  <c r="F63" i="15"/>
  <c r="E63" i="15"/>
  <c r="C62" i="15"/>
  <c r="F61" i="15"/>
  <c r="E61" i="15"/>
  <c r="F60" i="15"/>
  <c r="E60" i="15"/>
  <c r="F58" i="15"/>
  <c r="E58" i="15"/>
  <c r="D57" i="15"/>
  <c r="D62" i="15" s="1"/>
  <c r="C57" i="15"/>
  <c r="F56" i="15"/>
  <c r="E56" i="15"/>
  <c r="F55" i="15"/>
  <c r="E55" i="15"/>
  <c r="F54" i="15"/>
  <c r="E54" i="15"/>
  <c r="F52" i="15"/>
  <c r="E52" i="15"/>
  <c r="F51" i="15"/>
  <c r="E51" i="15"/>
  <c r="F50" i="15"/>
  <c r="E50" i="15"/>
  <c r="D49" i="15"/>
  <c r="F49" i="15" s="1"/>
  <c r="F48" i="15"/>
  <c r="E48" i="15"/>
  <c r="F47" i="15"/>
  <c r="E47" i="15"/>
  <c r="F44" i="15"/>
  <c r="E44" i="15"/>
  <c r="D33" i="15"/>
  <c r="F33" i="15" s="1"/>
  <c r="F30" i="15"/>
  <c r="E30" i="15"/>
  <c r="D29" i="15"/>
  <c r="F29" i="15" s="1"/>
  <c r="C29" i="15"/>
  <c r="E27" i="15"/>
  <c r="D26" i="15"/>
  <c r="F26" i="15" s="1"/>
  <c r="C26" i="15"/>
  <c r="F25" i="15"/>
  <c r="E25" i="15"/>
  <c r="F24" i="15"/>
  <c r="E24" i="15"/>
  <c r="F23" i="15"/>
  <c r="E23" i="15"/>
  <c r="F22" i="15"/>
  <c r="E22" i="15"/>
  <c r="D21" i="15"/>
  <c r="F21" i="15" s="1"/>
  <c r="C21" i="15"/>
  <c r="F20" i="15"/>
  <c r="E20" i="15"/>
  <c r="F18" i="15"/>
  <c r="E18" i="15"/>
  <c r="D17" i="15"/>
  <c r="F17" i="15" s="1"/>
  <c r="C17" i="15"/>
  <c r="F16" i="15"/>
  <c r="E16" i="15"/>
  <c r="F15" i="15"/>
  <c r="E15" i="15"/>
  <c r="F14" i="15"/>
  <c r="E14" i="15"/>
  <c r="D13" i="15"/>
  <c r="F13" i="15" s="1"/>
  <c r="C13" i="15"/>
  <c r="F11" i="15"/>
  <c r="D8" i="15"/>
  <c r="F7" i="15"/>
  <c r="E7" i="15"/>
  <c r="D376" i="14"/>
  <c r="F375" i="14"/>
  <c r="F374" i="14"/>
  <c r="E374" i="14"/>
  <c r="D373" i="14"/>
  <c r="C373" i="14"/>
  <c r="C388" i="14" s="1"/>
  <c r="F372" i="14"/>
  <c r="F371" i="14"/>
  <c r="E371" i="14"/>
  <c r="D362" i="14"/>
  <c r="F360" i="14"/>
  <c r="E360" i="14"/>
  <c r="D359" i="14"/>
  <c r="F359" i="14" s="1"/>
  <c r="F357" i="14"/>
  <c r="E357" i="14"/>
  <c r="D356" i="14"/>
  <c r="F356" i="14" s="1"/>
  <c r="C356" i="14"/>
  <c r="F355" i="14"/>
  <c r="E355" i="14"/>
  <c r="F353" i="14"/>
  <c r="E353" i="14"/>
  <c r="D344" i="14"/>
  <c r="F344" i="14" s="1"/>
  <c r="C344" i="14"/>
  <c r="F343" i="14"/>
  <c r="E343" i="14"/>
  <c r="F342" i="14"/>
  <c r="E342" i="14"/>
  <c r="F341" i="14"/>
  <c r="E341" i="14"/>
  <c r="F340" i="14"/>
  <c r="E340" i="14"/>
  <c r="F339" i="14"/>
  <c r="E339" i="14"/>
  <c r="D338" i="14"/>
  <c r="F338" i="14" s="1"/>
  <c r="C338" i="14"/>
  <c r="F337" i="14"/>
  <c r="E337" i="14"/>
  <c r="F336" i="14"/>
  <c r="E336" i="14"/>
  <c r="F334" i="14"/>
  <c r="E334" i="14"/>
  <c r="F333" i="14"/>
  <c r="E333" i="14"/>
  <c r="D332" i="14"/>
  <c r="F332" i="14" s="1"/>
  <c r="C332" i="14"/>
  <c r="F331" i="14"/>
  <c r="E331" i="14"/>
  <c r="F329" i="14"/>
  <c r="E329" i="14"/>
  <c r="F328" i="14"/>
  <c r="E328" i="14"/>
  <c r="D327" i="14"/>
  <c r="F327" i="14" s="1"/>
  <c r="C327" i="14"/>
  <c r="F326" i="14"/>
  <c r="E326" i="14"/>
  <c r="F325" i="14"/>
  <c r="E325" i="14"/>
  <c r="F323" i="14"/>
  <c r="E323" i="14"/>
  <c r="F322" i="14"/>
  <c r="E322" i="14"/>
  <c r="D321" i="14"/>
  <c r="F321" i="14" s="1"/>
  <c r="C321" i="14"/>
  <c r="F320" i="14"/>
  <c r="E320" i="14"/>
  <c r="F318" i="14"/>
  <c r="E318" i="14"/>
  <c r="F317" i="14"/>
  <c r="E317" i="14"/>
  <c r="F316" i="14"/>
  <c r="E316" i="14"/>
  <c r="D315" i="14"/>
  <c r="F315" i="14" s="1"/>
  <c r="C315" i="14"/>
  <c r="F314" i="14"/>
  <c r="E314" i="14"/>
  <c r="F313" i="14"/>
  <c r="E313" i="14"/>
  <c r="F312" i="14"/>
  <c r="E312" i="14"/>
  <c r="F311" i="14"/>
  <c r="E311" i="14"/>
  <c r="D310" i="14"/>
  <c r="F310" i="14" s="1"/>
  <c r="C310" i="14"/>
  <c r="F309" i="14"/>
  <c r="E309" i="14"/>
  <c r="F308" i="14"/>
  <c r="E308" i="14"/>
  <c r="F307" i="14"/>
  <c r="E307" i="14"/>
  <c r="F306" i="14"/>
  <c r="E306" i="14"/>
  <c r="D305" i="14"/>
  <c r="F305" i="14" s="1"/>
  <c r="C305" i="14"/>
  <c r="F304" i="14"/>
  <c r="E304" i="14"/>
  <c r="F303" i="14"/>
  <c r="E303" i="14"/>
  <c r="F302" i="14"/>
  <c r="E302" i="14"/>
  <c r="F301" i="14"/>
  <c r="E301" i="14"/>
  <c r="F300" i="14"/>
  <c r="E300" i="14"/>
  <c r="D299" i="14"/>
  <c r="C299" i="14"/>
  <c r="F298" i="14"/>
  <c r="E298" i="14"/>
  <c r="F297" i="14"/>
  <c r="E297" i="14"/>
  <c r="F296" i="14"/>
  <c r="E296" i="14"/>
  <c r="F295" i="14"/>
  <c r="E295" i="14"/>
  <c r="F294" i="14"/>
  <c r="E294" i="14"/>
  <c r="F293" i="14"/>
  <c r="E293" i="14"/>
  <c r="D292" i="14"/>
  <c r="F292" i="14" s="1"/>
  <c r="C292" i="14"/>
  <c r="F291" i="14"/>
  <c r="E291" i="14"/>
  <c r="F290" i="14"/>
  <c r="E290" i="14"/>
  <c r="F289" i="14"/>
  <c r="E289" i="14"/>
  <c r="F288" i="14"/>
  <c r="E288" i="14"/>
  <c r="F287" i="14"/>
  <c r="E287" i="14"/>
  <c r="F286" i="14"/>
  <c r="E286" i="14"/>
  <c r="F285" i="14"/>
  <c r="E285" i="14"/>
  <c r="D284" i="14"/>
  <c r="F284" i="14" s="1"/>
  <c r="C284" i="14"/>
  <c r="F283" i="14"/>
  <c r="E283" i="14"/>
  <c r="F282" i="14"/>
  <c r="E282" i="14"/>
  <c r="F281" i="14"/>
  <c r="E281" i="14"/>
  <c r="F280" i="14"/>
  <c r="E280" i="14"/>
  <c r="F279" i="14"/>
  <c r="E279" i="14"/>
  <c r="F278" i="14"/>
  <c r="E278" i="14"/>
  <c r="D277" i="14"/>
  <c r="F277" i="14" s="1"/>
  <c r="C277" i="14"/>
  <c r="F276" i="14"/>
  <c r="E276" i="14"/>
  <c r="F275" i="14"/>
  <c r="E275" i="14"/>
  <c r="F274" i="14"/>
  <c r="E274" i="14"/>
  <c r="F273" i="14"/>
  <c r="E273" i="14"/>
  <c r="F272" i="14"/>
  <c r="E272" i="14"/>
  <c r="F271" i="14"/>
  <c r="E271" i="14"/>
  <c r="D270" i="14"/>
  <c r="F270" i="14" s="1"/>
  <c r="C270" i="14"/>
  <c r="F269" i="14"/>
  <c r="E269" i="14"/>
  <c r="F268" i="14"/>
  <c r="E268" i="14"/>
  <c r="D267" i="14"/>
  <c r="F267" i="14" s="1"/>
  <c r="C267" i="14"/>
  <c r="F266" i="14"/>
  <c r="E266" i="14"/>
  <c r="F265" i="14"/>
  <c r="E265" i="14"/>
  <c r="F264" i="14"/>
  <c r="E264" i="14"/>
  <c r="D263" i="14"/>
  <c r="F263" i="14" s="1"/>
  <c r="C263" i="14"/>
  <c r="F262" i="14"/>
  <c r="E262" i="14"/>
  <c r="F261" i="14"/>
  <c r="E261" i="14"/>
  <c r="F260" i="14"/>
  <c r="E260" i="14"/>
  <c r="D259" i="14"/>
  <c r="F259" i="14" s="1"/>
  <c r="C259" i="14"/>
  <c r="F258" i="14"/>
  <c r="E258" i="14"/>
  <c r="F257" i="14"/>
  <c r="E257" i="14"/>
  <c r="F256" i="14"/>
  <c r="E256" i="14"/>
  <c r="F255" i="14"/>
  <c r="E255" i="14"/>
  <c r="D254" i="14"/>
  <c r="F254" i="14" s="1"/>
  <c r="C254" i="14"/>
  <c r="F253" i="14"/>
  <c r="E253" i="14"/>
  <c r="F252" i="14"/>
  <c r="E252" i="14"/>
  <c r="F251" i="14"/>
  <c r="E251" i="14"/>
  <c r="D250" i="14"/>
  <c r="F250" i="14" s="1"/>
  <c r="C250" i="14"/>
  <c r="F249" i="14"/>
  <c r="E249" i="14"/>
  <c r="F248" i="14"/>
  <c r="E248" i="14"/>
  <c r="F247" i="14"/>
  <c r="E247" i="14"/>
  <c r="F246" i="14"/>
  <c r="E246" i="14"/>
  <c r="D245" i="14"/>
  <c r="F245" i="14" s="1"/>
  <c r="C245" i="14"/>
  <c r="F244" i="14"/>
  <c r="E244" i="14"/>
  <c r="F243" i="14"/>
  <c r="E243" i="14"/>
  <c r="F242" i="14"/>
  <c r="E242" i="14"/>
  <c r="D241" i="14"/>
  <c r="F241" i="14" s="1"/>
  <c r="C241" i="14"/>
  <c r="F240" i="14"/>
  <c r="E240" i="14"/>
  <c r="F239" i="14"/>
  <c r="E239" i="14"/>
  <c r="F238" i="14"/>
  <c r="E238" i="14"/>
  <c r="F237" i="14"/>
  <c r="E237" i="14"/>
  <c r="F236" i="14"/>
  <c r="E236" i="14"/>
  <c r="F235" i="14"/>
  <c r="E235" i="14"/>
  <c r="D234" i="14"/>
  <c r="F234" i="14" s="1"/>
  <c r="C234" i="14"/>
  <c r="F233" i="14"/>
  <c r="E233" i="14"/>
  <c r="F232" i="14"/>
  <c r="E232" i="14"/>
  <c r="F231" i="14"/>
  <c r="E231" i="14"/>
  <c r="D230" i="14"/>
  <c r="F230" i="14" s="1"/>
  <c r="C230" i="14"/>
  <c r="F229" i="14"/>
  <c r="E229" i="14"/>
  <c r="F228" i="14"/>
  <c r="E228" i="14"/>
  <c r="F227" i="14"/>
  <c r="E227" i="14"/>
  <c r="D226" i="14"/>
  <c r="F226" i="14" s="1"/>
  <c r="C226" i="14"/>
  <c r="F225" i="14"/>
  <c r="E225" i="14"/>
  <c r="F224" i="14"/>
  <c r="E224" i="14"/>
  <c r="D223" i="14"/>
  <c r="F223" i="14" s="1"/>
  <c r="C223" i="14"/>
  <c r="F222" i="14"/>
  <c r="E222" i="14"/>
  <c r="F221" i="14"/>
  <c r="E221" i="14"/>
  <c r="F220" i="14"/>
  <c r="E220" i="14"/>
  <c r="D219" i="14"/>
  <c r="F219" i="14" s="1"/>
  <c r="C219" i="14"/>
  <c r="F218" i="14"/>
  <c r="E218" i="14"/>
  <c r="F217" i="14"/>
  <c r="E217" i="14"/>
  <c r="D216" i="14"/>
  <c r="F216" i="14" s="1"/>
  <c r="C216" i="14"/>
  <c r="F215" i="14"/>
  <c r="E215" i="14"/>
  <c r="F214" i="14"/>
  <c r="E214" i="14"/>
  <c r="D213" i="14"/>
  <c r="F213" i="14" s="1"/>
  <c r="C213" i="14"/>
  <c r="F212" i="14"/>
  <c r="E212" i="14"/>
  <c r="F211" i="14"/>
  <c r="E211" i="14"/>
  <c r="F210" i="14"/>
  <c r="E210" i="14"/>
  <c r="F209" i="14"/>
  <c r="E209" i="14"/>
  <c r="F208" i="14"/>
  <c r="E208" i="14"/>
  <c r="D207" i="14"/>
  <c r="F207" i="14" s="1"/>
  <c r="C207" i="14"/>
  <c r="F206" i="14"/>
  <c r="E206" i="14"/>
  <c r="F205" i="14"/>
  <c r="E205" i="14"/>
  <c r="F204" i="14"/>
  <c r="E204" i="14"/>
  <c r="F203" i="14"/>
  <c r="E203" i="14"/>
  <c r="D202" i="14"/>
  <c r="F202" i="14" s="1"/>
  <c r="C202" i="14"/>
  <c r="F201" i="14"/>
  <c r="E201" i="14"/>
  <c r="F200" i="14"/>
  <c r="E200" i="14"/>
  <c r="D199" i="14"/>
  <c r="F199" i="14" s="1"/>
  <c r="C199" i="14"/>
  <c r="F198" i="14"/>
  <c r="E198" i="14"/>
  <c r="F197" i="14"/>
  <c r="E197" i="14"/>
  <c r="F196" i="14"/>
  <c r="E196" i="14"/>
  <c r="F195" i="14"/>
  <c r="E195" i="14"/>
  <c r="D194" i="14"/>
  <c r="F194" i="14" s="1"/>
  <c r="C194" i="14"/>
  <c r="F193" i="14"/>
  <c r="E193" i="14"/>
  <c r="D192" i="14"/>
  <c r="F192" i="14" s="1"/>
  <c r="C192" i="14"/>
  <c r="F191" i="14"/>
  <c r="E191" i="14"/>
  <c r="F190" i="14"/>
  <c r="E190" i="14"/>
  <c r="F189" i="14"/>
  <c r="E189" i="14"/>
  <c r="D187" i="14"/>
  <c r="F187" i="14" s="1"/>
  <c r="C187" i="14"/>
  <c r="F186" i="14"/>
  <c r="E186" i="14"/>
  <c r="F185" i="14"/>
  <c r="E185" i="14"/>
  <c r="F184" i="14"/>
  <c r="E184" i="14"/>
  <c r="F183" i="14"/>
  <c r="E183" i="14"/>
  <c r="F182" i="14"/>
  <c r="E182" i="14"/>
  <c r="D181" i="14"/>
  <c r="F181" i="14" s="1"/>
  <c r="C181" i="14"/>
  <c r="F180" i="14"/>
  <c r="E180" i="14"/>
  <c r="F179" i="14"/>
  <c r="E179" i="14"/>
  <c r="D178" i="14"/>
  <c r="F178" i="14" s="1"/>
  <c r="C178" i="14"/>
  <c r="F177" i="14"/>
  <c r="E177" i="14"/>
  <c r="F176" i="14"/>
  <c r="E176" i="14"/>
  <c r="F175" i="14"/>
  <c r="E175" i="14"/>
  <c r="D174" i="14"/>
  <c r="F174" i="14" s="1"/>
  <c r="C174" i="14"/>
  <c r="F173" i="14"/>
  <c r="E173" i="14"/>
  <c r="F172" i="14"/>
  <c r="E172" i="14"/>
  <c r="F171" i="14"/>
  <c r="E171" i="14"/>
  <c r="F170" i="14"/>
  <c r="E170" i="14"/>
  <c r="D169" i="14"/>
  <c r="F169" i="14" s="1"/>
  <c r="C169" i="14"/>
  <c r="F168" i="14"/>
  <c r="E168" i="14"/>
  <c r="F167" i="14"/>
  <c r="E167" i="14"/>
  <c r="F166" i="14"/>
  <c r="E166" i="14"/>
  <c r="F165" i="14"/>
  <c r="E165" i="14"/>
  <c r="D164" i="14"/>
  <c r="F164" i="14" s="1"/>
  <c r="C164" i="14"/>
  <c r="F163" i="14"/>
  <c r="E163" i="14"/>
  <c r="F162" i="14"/>
  <c r="E162" i="14"/>
  <c r="D161" i="14"/>
  <c r="F161" i="14" s="1"/>
  <c r="C161" i="14"/>
  <c r="F160" i="14"/>
  <c r="E160" i="14"/>
  <c r="F159" i="14"/>
  <c r="E159" i="14"/>
  <c r="F158" i="14"/>
  <c r="E158" i="14"/>
  <c r="F157" i="14"/>
  <c r="E157" i="14"/>
  <c r="F156" i="14"/>
  <c r="E156" i="14"/>
  <c r="F155" i="14"/>
  <c r="E155" i="14"/>
  <c r="D154" i="14"/>
  <c r="F154" i="14" s="1"/>
  <c r="C154" i="14"/>
  <c r="F153" i="14"/>
  <c r="E153" i="14"/>
  <c r="F152" i="14"/>
  <c r="E152" i="14"/>
  <c r="F151" i="14"/>
  <c r="E151" i="14"/>
  <c r="F150" i="14"/>
  <c r="E150" i="14"/>
  <c r="D149" i="14"/>
  <c r="F149" i="14" s="1"/>
  <c r="C149" i="14"/>
  <c r="F148" i="14"/>
  <c r="E148" i="14"/>
  <c r="F147" i="14"/>
  <c r="E147" i="14"/>
  <c r="F146" i="14"/>
  <c r="E146" i="14"/>
  <c r="F145" i="14"/>
  <c r="E145" i="14"/>
  <c r="D144" i="14"/>
  <c r="F144" i="14" s="1"/>
  <c r="C144" i="14"/>
  <c r="F143" i="14"/>
  <c r="E143" i="14"/>
  <c r="F142" i="14"/>
  <c r="E142" i="14"/>
  <c r="F141" i="14"/>
  <c r="E141" i="14"/>
  <c r="F140" i="14"/>
  <c r="E140" i="14"/>
  <c r="F139" i="14"/>
  <c r="E139" i="14"/>
  <c r="D138" i="14"/>
  <c r="F138" i="14" s="1"/>
  <c r="C138" i="14"/>
  <c r="F137" i="14"/>
  <c r="E137" i="14"/>
  <c r="D136" i="14"/>
  <c r="F136" i="14" s="1"/>
  <c r="C136" i="14"/>
  <c r="F135" i="14"/>
  <c r="E135" i="14"/>
  <c r="F134" i="14"/>
  <c r="E134" i="14"/>
  <c r="F133" i="14"/>
  <c r="E133" i="14"/>
  <c r="F132" i="14"/>
  <c r="E132" i="14"/>
  <c r="D131" i="14"/>
  <c r="F131" i="14" s="1"/>
  <c r="C131" i="14"/>
  <c r="F130" i="14"/>
  <c r="E130" i="14"/>
  <c r="F129" i="14"/>
  <c r="E129" i="14"/>
  <c r="D128" i="14"/>
  <c r="F128" i="14" s="1"/>
  <c r="F126" i="14"/>
  <c r="E126" i="14"/>
  <c r="F125" i="14"/>
  <c r="E125" i="14"/>
  <c r="F124" i="14"/>
  <c r="E124" i="14"/>
  <c r="F123" i="14"/>
  <c r="E123" i="14"/>
  <c r="F122" i="14"/>
  <c r="E122" i="14"/>
  <c r="D121" i="14"/>
  <c r="F121" i="14" s="1"/>
  <c r="C121" i="14"/>
  <c r="F120" i="14"/>
  <c r="E120" i="14"/>
  <c r="F119" i="14"/>
  <c r="E119" i="14"/>
  <c r="F118" i="14"/>
  <c r="E118" i="14"/>
  <c r="F117" i="14"/>
  <c r="E117" i="14"/>
  <c r="D116" i="14"/>
  <c r="F116" i="14" s="1"/>
  <c r="C116" i="14"/>
  <c r="F115" i="14"/>
  <c r="E115" i="14"/>
  <c r="F114" i="14"/>
  <c r="E114" i="14"/>
  <c r="F113" i="14"/>
  <c r="E113" i="14"/>
  <c r="D112" i="14"/>
  <c r="F112" i="14" s="1"/>
  <c r="C112" i="14"/>
  <c r="F111" i="14"/>
  <c r="E111" i="14"/>
  <c r="F110" i="14"/>
  <c r="E110" i="14"/>
  <c r="F109" i="14"/>
  <c r="E109" i="14"/>
  <c r="F108" i="14"/>
  <c r="E108" i="14"/>
  <c r="F107" i="14"/>
  <c r="E107" i="14"/>
  <c r="D106" i="14"/>
  <c r="F106" i="14" s="1"/>
  <c r="C106" i="14"/>
  <c r="F105" i="14"/>
  <c r="E105" i="14"/>
  <c r="F104" i="14"/>
  <c r="E104" i="14"/>
  <c r="F103" i="14"/>
  <c r="E103" i="14"/>
  <c r="F102" i="14"/>
  <c r="E102" i="14"/>
  <c r="F101" i="14"/>
  <c r="E101" i="14"/>
  <c r="D100" i="14"/>
  <c r="F100" i="14" s="1"/>
  <c r="C100" i="14"/>
  <c r="F99" i="14"/>
  <c r="E99" i="14"/>
  <c r="F98" i="14"/>
  <c r="E98" i="14"/>
  <c r="F97" i="14"/>
  <c r="E97" i="14"/>
  <c r="F96" i="14"/>
  <c r="E96" i="14"/>
  <c r="D95" i="14"/>
  <c r="F95" i="14" s="1"/>
  <c r="C95" i="14"/>
  <c r="F94" i="14"/>
  <c r="E94" i="14"/>
  <c r="F93" i="14"/>
  <c r="E93" i="14"/>
  <c r="F92" i="14"/>
  <c r="E92" i="14"/>
  <c r="F91" i="14"/>
  <c r="E91" i="14"/>
  <c r="D90" i="14"/>
  <c r="F90" i="14" s="1"/>
  <c r="C90" i="14"/>
  <c r="F89" i="14"/>
  <c r="E89" i="14"/>
  <c r="F88" i="14"/>
  <c r="E88" i="14"/>
  <c r="F87" i="14"/>
  <c r="E87" i="14"/>
  <c r="F86" i="14"/>
  <c r="E86" i="14"/>
  <c r="F85" i="14"/>
  <c r="E85" i="14"/>
  <c r="D84" i="14"/>
  <c r="F84" i="14" s="1"/>
  <c r="C84" i="14"/>
  <c r="F83" i="14"/>
  <c r="E83" i="14"/>
  <c r="D82" i="14"/>
  <c r="C82" i="14"/>
  <c r="F81" i="14"/>
  <c r="E81" i="14"/>
  <c r="F80" i="14"/>
  <c r="E80" i="14"/>
  <c r="F79" i="14"/>
  <c r="E79" i="14"/>
  <c r="D78" i="14"/>
  <c r="F78" i="14" s="1"/>
  <c r="C78" i="14"/>
  <c r="F77" i="14"/>
  <c r="E77" i="14"/>
  <c r="F76" i="14"/>
  <c r="E76" i="14"/>
  <c r="F75" i="14"/>
  <c r="E75" i="14"/>
  <c r="F74" i="14"/>
  <c r="E74" i="14"/>
  <c r="F73" i="14"/>
  <c r="E73" i="14"/>
  <c r="D72" i="14"/>
  <c r="F72" i="14" s="1"/>
  <c r="C72" i="14"/>
  <c r="F71" i="14"/>
  <c r="E71" i="14"/>
  <c r="F70" i="14"/>
  <c r="E70" i="14"/>
  <c r="F69" i="14"/>
  <c r="E69" i="14"/>
  <c r="F68" i="14"/>
  <c r="E68" i="14"/>
  <c r="D67" i="14"/>
  <c r="F67" i="14" s="1"/>
  <c r="C67" i="14"/>
  <c r="F66" i="14"/>
  <c r="E66" i="14"/>
  <c r="D65" i="14"/>
  <c r="F65" i="14" s="1"/>
  <c r="C65" i="14"/>
  <c r="F64" i="14"/>
  <c r="E64" i="14"/>
  <c r="F63" i="14"/>
  <c r="E63" i="14"/>
  <c r="F62" i="14"/>
  <c r="E62" i="14"/>
  <c r="F61" i="14"/>
  <c r="E61" i="14"/>
  <c r="D60" i="14"/>
  <c r="F60" i="14" s="1"/>
  <c r="C60" i="14"/>
  <c r="F59" i="14"/>
  <c r="E59" i="14"/>
  <c r="F58" i="14"/>
  <c r="E58" i="14"/>
  <c r="F57" i="14"/>
  <c r="E57" i="14"/>
  <c r="D56" i="14"/>
  <c r="F56" i="14" s="1"/>
  <c r="C56" i="14"/>
  <c r="F55" i="14"/>
  <c r="E55" i="14"/>
  <c r="F54" i="14"/>
  <c r="E54" i="14"/>
  <c r="F53" i="14"/>
  <c r="E53" i="14"/>
  <c r="D52" i="14"/>
  <c r="F52" i="14" s="1"/>
  <c r="C52" i="14"/>
  <c r="F51" i="14"/>
  <c r="E51" i="14"/>
  <c r="F50" i="14"/>
  <c r="E50" i="14"/>
  <c r="F49" i="14"/>
  <c r="E49" i="14"/>
  <c r="F48" i="14"/>
  <c r="E48" i="14"/>
  <c r="F47" i="14"/>
  <c r="E47" i="14"/>
  <c r="D46" i="14"/>
  <c r="F46" i="14" s="1"/>
  <c r="C46" i="14"/>
  <c r="F45" i="14"/>
  <c r="E45" i="14"/>
  <c r="F44" i="14"/>
  <c r="E44" i="14"/>
  <c r="F43" i="14"/>
  <c r="E43" i="14"/>
  <c r="F42" i="14"/>
  <c r="E42" i="14"/>
  <c r="D41" i="14"/>
  <c r="F41" i="14" s="1"/>
  <c r="C41" i="14"/>
  <c r="F40" i="14"/>
  <c r="E40" i="14"/>
  <c r="F39" i="14"/>
  <c r="E39" i="14"/>
  <c r="F38" i="14"/>
  <c r="E38" i="14"/>
  <c r="F37" i="14"/>
  <c r="E37" i="14"/>
  <c r="F36" i="14"/>
  <c r="E36" i="14"/>
  <c r="D35" i="14"/>
  <c r="F35" i="14" s="1"/>
  <c r="C35" i="14"/>
  <c r="F34" i="14"/>
  <c r="E34" i="14"/>
  <c r="F33" i="14"/>
  <c r="E33" i="14"/>
  <c r="F32" i="14"/>
  <c r="E32" i="14"/>
  <c r="F31" i="14"/>
  <c r="E31" i="14"/>
  <c r="F30" i="14"/>
  <c r="E30" i="14"/>
  <c r="D29" i="14"/>
  <c r="F29" i="14" s="1"/>
  <c r="C29" i="14"/>
  <c r="F28" i="14"/>
  <c r="E28" i="14"/>
  <c r="F27" i="14"/>
  <c r="E27" i="14"/>
  <c r="F26" i="14"/>
  <c r="E26" i="14"/>
  <c r="F25" i="14"/>
  <c r="E25" i="14"/>
  <c r="D24" i="14"/>
  <c r="F24" i="14" s="1"/>
  <c r="C24" i="14"/>
  <c r="F23" i="14"/>
  <c r="E23" i="14"/>
  <c r="F22" i="14"/>
  <c r="E22" i="14"/>
  <c r="F21" i="14"/>
  <c r="E21" i="14"/>
  <c r="F20" i="14"/>
  <c r="E20" i="14"/>
  <c r="F19" i="14"/>
  <c r="E19" i="14"/>
  <c r="D18" i="14"/>
  <c r="C18" i="14"/>
  <c r="F17" i="14"/>
  <c r="E17" i="14"/>
  <c r="F16" i="14"/>
  <c r="E16" i="14"/>
  <c r="F15" i="14"/>
  <c r="E15" i="14"/>
  <c r="F14" i="14"/>
  <c r="E14" i="14"/>
  <c r="D13" i="14"/>
  <c r="F13" i="14" s="1"/>
  <c r="C13" i="14"/>
  <c r="F12" i="14"/>
  <c r="E12" i="14"/>
  <c r="F11" i="14"/>
  <c r="E11" i="14"/>
  <c r="D10" i="14"/>
  <c r="F10" i="14" s="1"/>
  <c r="C10" i="14"/>
  <c r="F9" i="14"/>
  <c r="E9" i="14"/>
  <c r="F8" i="14"/>
  <c r="E8" i="14"/>
  <c r="F7" i="14"/>
  <c r="E7" i="14"/>
  <c r="C363" i="14" l="1"/>
  <c r="F299" i="14"/>
  <c r="F18" i="14"/>
  <c r="C73" i="15"/>
  <c r="F8" i="15"/>
  <c r="D96" i="13"/>
  <c r="B96" i="13" s="1"/>
  <c r="F57" i="15"/>
  <c r="F7" i="11" l="1"/>
  <c r="D131" i="11" l="1"/>
  <c r="C131" i="11"/>
  <c r="F130" i="11"/>
  <c r="E130" i="11"/>
  <c r="F129" i="11"/>
  <c r="E129" i="11"/>
  <c r="F128" i="11"/>
  <c r="E128" i="11"/>
  <c r="F127" i="11"/>
  <c r="E127" i="11"/>
  <c r="F106" i="11"/>
  <c r="F104" i="11"/>
  <c r="F102" i="11"/>
  <c r="F98" i="11"/>
  <c r="F96" i="11"/>
  <c r="F93" i="11"/>
  <c r="F94" i="11"/>
  <c r="F90" i="11"/>
  <c r="F87" i="11"/>
  <c r="F84" i="11"/>
  <c r="F80" i="11"/>
  <c r="F78" i="11"/>
  <c r="F74" i="11"/>
  <c r="F67" i="11"/>
  <c r="F30" i="11"/>
  <c r="F20" i="11"/>
  <c r="F17" i="11"/>
  <c r="F18" i="11"/>
  <c r="D107" i="11" l="1"/>
  <c r="E106" i="11"/>
  <c r="D105" i="11"/>
  <c r="F105" i="11" s="1"/>
  <c r="E104" i="11"/>
  <c r="D103" i="11"/>
  <c r="F103" i="11" s="1"/>
  <c r="E102" i="11"/>
  <c r="D101" i="11"/>
  <c r="F101" i="11" s="1"/>
  <c r="E98" i="11"/>
  <c r="E96" i="11"/>
  <c r="D97" i="11"/>
  <c r="F97" i="11" s="1"/>
  <c r="D95" i="11"/>
  <c r="F95" i="11" s="1"/>
  <c r="E94" i="11"/>
  <c r="F92" i="11"/>
  <c r="E92" i="11"/>
  <c r="D91" i="11"/>
  <c r="F91" i="11" s="1"/>
  <c r="E90" i="11"/>
  <c r="F89" i="11"/>
  <c r="E89" i="11"/>
  <c r="D88" i="11"/>
  <c r="F88" i="11" s="1"/>
  <c r="E87" i="11"/>
  <c r="F86" i="11"/>
  <c r="E86" i="11"/>
  <c r="D85" i="11"/>
  <c r="F85" i="11" s="1"/>
  <c r="E84" i="11"/>
  <c r="F83" i="11"/>
  <c r="E83" i="11"/>
  <c r="F107" i="11" l="1"/>
  <c r="E78" i="11"/>
  <c r="D82" i="11"/>
  <c r="F82" i="11" s="1"/>
  <c r="F81" i="11"/>
  <c r="E81" i="11"/>
  <c r="E80" i="11"/>
  <c r="F79" i="11"/>
  <c r="E79" i="11"/>
  <c r="F77" i="11"/>
  <c r="E77" i="11"/>
  <c r="D76" i="11"/>
  <c r="F76" i="11" s="1"/>
  <c r="F75" i="11"/>
  <c r="E75" i="11"/>
  <c r="E74" i="11"/>
  <c r="F73" i="11"/>
  <c r="E73" i="11"/>
  <c r="F72" i="11"/>
  <c r="E72" i="11"/>
  <c r="D71" i="11"/>
  <c r="E67" i="11"/>
  <c r="E20" i="11"/>
  <c r="E18" i="11"/>
  <c r="E17" i="11"/>
  <c r="D7" i="12" l="1"/>
  <c r="D8" i="12"/>
  <c r="D9" i="12"/>
  <c r="D10" i="12"/>
  <c r="D11" i="12"/>
  <c r="D12" i="12"/>
  <c r="D13" i="12"/>
  <c r="D14" i="12"/>
  <c r="D15" i="12"/>
  <c r="D16" i="12"/>
  <c r="D17" i="12"/>
  <c r="D18" i="12"/>
  <c r="D19" i="12"/>
  <c r="D20" i="12"/>
  <c r="D21" i="12"/>
  <c r="D22" i="12"/>
  <c r="D23" i="12"/>
  <c r="D24" i="12"/>
  <c r="D26" i="12"/>
  <c r="D27" i="12"/>
  <c r="D28" i="12"/>
  <c r="D29" i="12"/>
  <c r="D30" i="12"/>
  <c r="D31" i="12"/>
  <c r="D32" i="12"/>
  <c r="D33" i="12"/>
  <c r="D34" i="12"/>
  <c r="D35" i="12"/>
  <c r="D36" i="12"/>
  <c r="D37" i="12"/>
  <c r="D38" i="12"/>
  <c r="D39" i="12"/>
  <c r="D40" i="12"/>
  <c r="D41" i="12"/>
  <c r="D42" i="12"/>
  <c r="D43" i="12"/>
  <c r="D44" i="12"/>
  <c r="D45" i="12"/>
  <c r="D46" i="12"/>
  <c r="D47" i="12"/>
  <c r="D48" i="12"/>
  <c r="D49" i="12"/>
  <c r="D6" i="12"/>
  <c r="G5" i="12"/>
  <c r="F113" i="11"/>
  <c r="F114" i="11"/>
  <c r="F115" i="11"/>
  <c r="F117" i="11"/>
  <c r="F118" i="11"/>
  <c r="F119" i="11"/>
  <c r="F120" i="11"/>
  <c r="F122" i="11"/>
  <c r="F123" i="11"/>
  <c r="F124" i="11"/>
  <c r="F125" i="11"/>
  <c r="F8" i="11"/>
  <c r="F9" i="11"/>
  <c r="F11" i="11"/>
  <c r="F12" i="11"/>
  <c r="F13" i="11"/>
  <c r="F14" i="11"/>
  <c r="F16" i="11"/>
  <c r="F19" i="11"/>
  <c r="F21" i="11"/>
  <c r="F23" i="11"/>
  <c r="F24" i="11"/>
  <c r="F26" i="11"/>
  <c r="F27" i="11"/>
  <c r="F29" i="11"/>
  <c r="F31" i="11"/>
  <c r="F33" i="11"/>
  <c r="F34" i="11"/>
  <c r="F35" i="11"/>
  <c r="F36" i="11"/>
  <c r="F38" i="11"/>
  <c r="F39" i="11"/>
  <c r="F40" i="11"/>
  <c r="F41" i="11"/>
  <c r="F43" i="11"/>
  <c r="F44" i="11"/>
  <c r="F46" i="11"/>
  <c r="F47" i="11"/>
  <c r="F48" i="11"/>
  <c r="F50" i="11"/>
  <c r="F51" i="11"/>
  <c r="F52" i="11"/>
  <c r="F53" i="11"/>
  <c r="F55" i="11"/>
  <c r="F56" i="11"/>
  <c r="F58" i="11"/>
  <c r="F59" i="11"/>
  <c r="F61" i="11"/>
  <c r="F62" i="11"/>
  <c r="F63" i="11"/>
  <c r="F65" i="11"/>
  <c r="F66" i="11"/>
  <c r="F68" i="11"/>
  <c r="F70" i="11"/>
  <c r="E124" i="11" l="1"/>
  <c r="E123" i="11"/>
  <c r="E47" i="11"/>
  <c r="D126" i="11" l="1"/>
  <c r="C126" i="11"/>
  <c r="E125" i="11"/>
  <c r="E122" i="11"/>
  <c r="D121" i="11"/>
  <c r="F121" i="11" s="1"/>
  <c r="C121" i="11"/>
  <c r="E120" i="11"/>
  <c r="E119" i="11"/>
  <c r="E118" i="11"/>
  <c r="E117" i="11"/>
  <c r="D116" i="11"/>
  <c r="F116" i="11" s="1"/>
  <c r="C116" i="11"/>
  <c r="E115" i="11"/>
  <c r="D69" i="11"/>
  <c r="E68" i="11"/>
  <c r="E66" i="11"/>
  <c r="E65" i="11"/>
  <c r="E55" i="11"/>
  <c r="E31" i="11"/>
  <c r="C132" i="11" l="1"/>
  <c r="F69" i="11"/>
  <c r="C28" i="11"/>
  <c r="C25" i="11"/>
  <c r="E23" i="11"/>
  <c r="D15" i="11"/>
  <c r="F15" i="11" s="1"/>
  <c r="C15" i="11"/>
  <c r="E13" i="11"/>
  <c r="D54" i="11" l="1"/>
  <c r="F54" i="11" s="1"/>
  <c r="D25" i="11"/>
  <c r="F25" i="11" s="1"/>
  <c r="E11" i="11" l="1"/>
  <c r="E12" i="11"/>
  <c r="E14" i="11"/>
  <c r="E16" i="11"/>
  <c r="E19" i="11"/>
  <c r="E21" i="11"/>
  <c r="E24" i="11"/>
  <c r="E26" i="11"/>
  <c r="E27" i="11"/>
  <c r="E29" i="11"/>
  <c r="E33" i="11"/>
  <c r="E35" i="11"/>
  <c r="E36" i="11"/>
  <c r="E38" i="11"/>
  <c r="E40" i="11"/>
  <c r="E43" i="11"/>
  <c r="E44" i="11"/>
  <c r="E46" i="11"/>
  <c r="E48" i="11"/>
  <c r="E51" i="11"/>
  <c r="E53" i="11"/>
  <c r="E56" i="11"/>
  <c r="E58" i="11"/>
  <c r="E59" i="11"/>
  <c r="E62" i="11"/>
  <c r="E63" i="11"/>
  <c r="E70" i="11"/>
  <c r="E8" i="11"/>
  <c r="E9" i="11"/>
  <c r="E52" i="11" l="1"/>
  <c r="E39" i="11" l="1"/>
  <c r="E41" i="11"/>
  <c r="D64" i="11"/>
  <c r="D60" i="11"/>
  <c r="F60" i="11" s="1"/>
  <c r="D57" i="11"/>
  <c r="F57" i="11" s="1"/>
  <c r="D49" i="11"/>
  <c r="F49" i="11" s="1"/>
  <c r="D45" i="11"/>
  <c r="F45" i="11" s="1"/>
  <c r="D42" i="11"/>
  <c r="F42" i="11" s="1"/>
  <c r="D37" i="11"/>
  <c r="F37" i="11" s="1"/>
  <c r="D32" i="11"/>
  <c r="F32" i="11" s="1"/>
  <c r="D28" i="11"/>
  <c r="F28" i="11" s="1"/>
  <c r="C57" i="11"/>
  <c r="C37" i="11"/>
  <c r="D22" i="11"/>
  <c r="F22" i="11" s="1"/>
  <c r="C22" i="11"/>
  <c r="F64" i="11" l="1"/>
  <c r="C49" i="11"/>
  <c r="C45" i="11"/>
  <c r="E50" i="11"/>
  <c r="C54" i="11"/>
  <c r="E61" i="11"/>
  <c r="C32" i="11"/>
  <c r="C10" i="11"/>
  <c r="C42" i="11"/>
  <c r="C108" i="11" l="1"/>
  <c r="D10" i="11"/>
  <c r="F10" i="11" l="1"/>
  <c r="E100" i="13" l="1"/>
  <c r="E101" i="13" l="1"/>
  <c r="E102" i="13" s="1"/>
  <c r="E103" i="13" l="1"/>
  <c r="E104" i="13" s="1"/>
  <c r="E105" i="13" l="1"/>
  <c r="E110" i="13" s="1"/>
  <c r="E111" i="13" l="1"/>
  <c r="E112" i="13" s="1"/>
  <c r="E113" i="13" s="1"/>
  <c r="E114" i="13" s="1"/>
  <c r="E115" i="13" s="1"/>
  <c r="E116" i="13" l="1"/>
  <c r="E117" i="13" s="1"/>
  <c r="E118" i="13" s="1"/>
  <c r="E119" i="13" s="1"/>
  <c r="E120" i="13" s="1"/>
  <c r="E121" i="13" s="1"/>
  <c r="E122" i="13" s="1"/>
  <c r="E124" i="13" s="1"/>
  <c r="E123" i="13" l="1"/>
  <c r="E125" i="13" s="1"/>
  <c r="E126" i="13" s="1"/>
  <c r="E127" i="13" s="1"/>
  <c r="E128" i="13" l="1"/>
  <c r="E133" i="13" s="1"/>
  <c r="E134" i="13" s="1"/>
</calcChain>
</file>

<file path=xl/sharedStrings.xml><?xml version="1.0" encoding="utf-8"?>
<sst xmlns="http://schemas.openxmlformats.org/spreadsheetml/2006/main" count="1100" uniqueCount="442">
  <si>
    <t>Prestations</t>
  </si>
  <si>
    <t>Surface</t>
  </si>
  <si>
    <t>Type C</t>
  </si>
  <si>
    <t>Type B</t>
  </si>
  <si>
    <t>Type S</t>
  </si>
  <si>
    <t>Type A</t>
  </si>
  <si>
    <t>Type V</t>
  </si>
  <si>
    <t>Type Bbis</t>
  </si>
  <si>
    <t>Type M</t>
  </si>
  <si>
    <t>Type SP</t>
  </si>
  <si>
    <t>Type H</t>
  </si>
  <si>
    <t xml:space="preserve">TOTAL </t>
  </si>
  <si>
    <t>Prix  mensuel HT m2</t>
  </si>
  <si>
    <t>Prix  mensuel HT</t>
  </si>
  <si>
    <t>TYPE DE PRESTATION</t>
  </si>
  <si>
    <t>UNITÉ DE MESURE</t>
  </si>
  <si>
    <t>TAUX TVA</t>
  </si>
  <si>
    <t>M²</t>
  </si>
  <si>
    <t>Cirage parquet</t>
  </si>
  <si>
    <t xml:space="preserve">Décapage et lustrage ou autre traitement de remise en état selon type de sol </t>
  </si>
  <si>
    <t>Dépoussiérage et désinfection des plans de travail</t>
  </si>
  <si>
    <t>Dépoussiérage et enlèvement toiles d'araignées à une hauteur supérieur à 2 mètres (corniches, etc...)</t>
  </si>
  <si>
    <t>ML</t>
  </si>
  <si>
    <t>Dépoussièrage mobilier (hauteur d'homme)</t>
  </si>
  <si>
    <t>Désinfection des siphons</t>
  </si>
  <si>
    <t>U</t>
  </si>
  <si>
    <t>Lavage  décapage avec mono-brosse</t>
  </si>
  <si>
    <t>Lavage après aspiration ou balayage préalable</t>
  </si>
  <si>
    <t>Lavage des murs carrelés</t>
  </si>
  <si>
    <t>Lavage des murs peint</t>
  </si>
  <si>
    <t>Lavage garde corp</t>
  </si>
  <si>
    <t>Lavage main courante</t>
  </si>
  <si>
    <t>Lavage porte coupe feu, porte double et de secours</t>
  </si>
  <si>
    <t>Nettoyage  et dépoussiérage radiateurs, extincteurs</t>
  </si>
  <si>
    <t>Nettoyage  et désinfection  points de contact</t>
  </si>
  <si>
    <t>Nettoyage baies vitrées</t>
  </si>
  <si>
    <t>Nettoyage cloisons vitrées</t>
  </si>
  <si>
    <t>Nettoyage lustres et autres luminaires</t>
  </si>
  <si>
    <t>Nettoyage plinthes et goutieres</t>
  </si>
  <si>
    <t>Nettoyage tapis, paillassons et fosses entrée</t>
  </si>
  <si>
    <t>Nettoyage vitrerie Imposte</t>
  </si>
  <si>
    <t>Récurage et détartrage des cuvettes, lavabos, douches, urinoirs, éviers</t>
  </si>
  <si>
    <t>Remise en état parquet</t>
  </si>
  <si>
    <t>Prestations/Bâtiments</t>
  </si>
  <si>
    <t>Surface totale</t>
  </si>
  <si>
    <t>surface sans nacelle</t>
  </si>
  <si>
    <t>Surface avec nacelle</t>
  </si>
  <si>
    <t>Prix unitaire HT</t>
  </si>
  <si>
    <t>Taux TVA</t>
  </si>
  <si>
    <t>Nettoyage porte vitrées</t>
  </si>
  <si>
    <t>Nettoyage vitrerie</t>
  </si>
  <si>
    <t>Nettoyage vitrerie avec nacelle</t>
  </si>
  <si>
    <t>PRIX HT</t>
  </si>
  <si>
    <t>Balayage et lavage des sols avec un produits détergeant désinfectant rémanent</t>
  </si>
  <si>
    <t>Shampouinage moquettes et tapis</t>
  </si>
  <si>
    <t>Nettoyage graphitis</t>
  </si>
  <si>
    <t>forfait</t>
  </si>
  <si>
    <t>Fenêtres internes, couloirs</t>
  </si>
  <si>
    <t>Nettoyage  et lavage des sols amphithéâtre Agen (thermoplastique 130m2 + bois 16m2)</t>
  </si>
  <si>
    <t>Nettoyage Magasin habillement Agen (sol Béton)</t>
  </si>
  <si>
    <t>Nettoyage dessus de porte</t>
  </si>
  <si>
    <t>Nettoyage fenêtre</t>
  </si>
  <si>
    <t>Puit de lumière</t>
  </si>
  <si>
    <t>Surface sans nacelle</t>
  </si>
  <si>
    <t>Bâtiment 047</t>
  </si>
  <si>
    <t>Bâtiment 182</t>
  </si>
  <si>
    <t>Bâtiment 256</t>
  </si>
  <si>
    <t>Bâtiment 207</t>
  </si>
  <si>
    <t>Bâtiment 148</t>
  </si>
  <si>
    <t>Bâtiment 058</t>
  </si>
  <si>
    <t>Bâtiment 067</t>
  </si>
  <si>
    <t>Bâtiment 275</t>
  </si>
  <si>
    <t>Bâtiment 191</t>
  </si>
  <si>
    <t>Bâtiment 575</t>
  </si>
  <si>
    <t>Bâtiment 551</t>
  </si>
  <si>
    <t>Bâtiment 92</t>
  </si>
  <si>
    <t>Bâtiment 69</t>
  </si>
  <si>
    <t>Bâtiment 54</t>
  </si>
  <si>
    <t>Bâtiment 203</t>
  </si>
  <si>
    <t>Bâtiment 134</t>
  </si>
  <si>
    <t>Bâtiment 173</t>
  </si>
  <si>
    <t>Bâtiment 290</t>
  </si>
  <si>
    <t>Bâtiment 539</t>
  </si>
  <si>
    <t>Bâtiment 581</t>
  </si>
  <si>
    <t>Bâtiment 258</t>
  </si>
  <si>
    <t>Bâtiment 166</t>
  </si>
  <si>
    <t>Bâtiment 288</t>
  </si>
  <si>
    <t>Bâtiment 71</t>
  </si>
  <si>
    <t>Bâtiment 172</t>
  </si>
  <si>
    <t>Bâtiment 156</t>
  </si>
  <si>
    <t>Bâtiment 051</t>
  </si>
  <si>
    <t>Sous-Total Sous-Poste 1.2 bâtiment 051</t>
  </si>
  <si>
    <t>Bâtiment 049</t>
  </si>
  <si>
    <t>Sous-Total Sous-Poste 1.2 bâtiment 049</t>
  </si>
  <si>
    <t>Bâtiment 257</t>
  </si>
  <si>
    <t>Sous-Total Sous-Poste 1.2 bâtiment 257</t>
  </si>
  <si>
    <t>Bâtiment 531</t>
  </si>
  <si>
    <t>Sous-Total Sous-Poste 1.2 bâtiment 531</t>
  </si>
  <si>
    <t>DECOMPOSITION DU PRIX GLOBAL ET FORFAITAIRE DES PRESTATIONS PROGRAMMEES DU POSTE 1</t>
  </si>
  <si>
    <t>Sous-Poste 1.1 - Camp de Souge</t>
  </si>
  <si>
    <t>Sous-Poste 1.2 - Camp de Souge BCC</t>
  </si>
  <si>
    <t>Sous-Total Sous-Poste 1.1 bâtiment 258</t>
  </si>
  <si>
    <t>Sous-Total Sous-Poste 1.1 bâtiment 156</t>
  </si>
  <si>
    <t>Sous-Total Sous-Poste 1.1 bâtiment 172</t>
  </si>
  <si>
    <t>Sous-Total Sous-Poste 1.1 bâtiment 71</t>
  </si>
  <si>
    <t>Sous-Total Sous-Poste 1.1 bâtiment 288</t>
  </si>
  <si>
    <t>Sous-Total Sous-Poste 1.1 bâtiment 166</t>
  </si>
  <si>
    <t>Sous-Total Sous-Poste 1.1 bâtiment 581</t>
  </si>
  <si>
    <t>Sous-Total Sous-Poste 1.1 bâtiment 539</t>
  </si>
  <si>
    <t>Sous-Total Sous-Poste 1.1 bâtiment 290</t>
  </si>
  <si>
    <t>Sous-Total Sous-Poste 1.1 bâtiment 173</t>
  </si>
  <si>
    <t>Sous-Total Sous-Poste 1.1 bâtiment 134</t>
  </si>
  <si>
    <t>Sous-Total Sous-Poste 1.1 bâtiment 203</t>
  </si>
  <si>
    <t>Sous-Total Sous-Poste 1.1 bâtiment 54</t>
  </si>
  <si>
    <t>Sous-Total Sous-Poste 1.1 bâtiment 69</t>
  </si>
  <si>
    <t>Sous-Total Sous-Poste 1.1 bâtiment 92</t>
  </si>
  <si>
    <t>Sous-Total Sous-Poste 1.1 bâtiment 551</t>
  </si>
  <si>
    <t>Sous-Total Sous-Poste 1.1 bâtiment 575</t>
  </si>
  <si>
    <t>Sous-Total Sous-Poste 1.1 bâtiment 191</t>
  </si>
  <si>
    <t>Sous-Total Sous-Poste 1.1 bâtiment 275</t>
  </si>
  <si>
    <t>Sous-Total Sous-Poste 1.1 bâtiment 067</t>
  </si>
  <si>
    <t>Sous-Total Sous-Poste 1.1 bâtiment 058</t>
  </si>
  <si>
    <t>Sous-Total Sous-Poste 1.1 bâtiment 148</t>
  </si>
  <si>
    <t>Sous-Total Sous-Poste 1.1 bâtiment 207</t>
  </si>
  <si>
    <t>Sous-Total Sous-Poste 1.1 bâtiment 256</t>
  </si>
  <si>
    <t>Sous-Total Sous-Poste 1.1 bâtiment 182</t>
  </si>
  <si>
    <t>Sous-Total Sous-Poste 1.1 bâtiment 047</t>
  </si>
  <si>
    <t>Sous-Total Sous-Poste 1.1 bâtiment 023</t>
  </si>
  <si>
    <t>Camp de Souge BCC</t>
  </si>
  <si>
    <t>Bâtiment n°051</t>
  </si>
  <si>
    <t>Bâtiment n°049</t>
  </si>
  <si>
    <t>Bâtiment n°257</t>
  </si>
  <si>
    <t>Bâtiment n°531</t>
  </si>
  <si>
    <t xml:space="preserve">DECOMPOSITION DU PRIX GLOBAL ET FORFAITAIRE DES PRESTATIONS PROGRAMMEES DU POSTE 2 </t>
  </si>
  <si>
    <t>Sous-Poste 2.1 - BA 106</t>
  </si>
  <si>
    <t>Sous-Poste 2.2 - BA 106 BCC</t>
  </si>
  <si>
    <t>Bâtiment A1</t>
  </si>
  <si>
    <t>Sous-Total Sous-Poste 2.1 bâtiment A1</t>
  </si>
  <si>
    <t>Bâtiment A3</t>
  </si>
  <si>
    <t>Sous-Total Sous-Poste 2.1 bâtiment A3</t>
  </si>
  <si>
    <t>Bâtiment B33</t>
  </si>
  <si>
    <t>Sous-Total Sous-Poste 2.1 bâtiment B33</t>
  </si>
  <si>
    <t>Bâtiment B01</t>
  </si>
  <si>
    <t>Bâtiment A5</t>
  </si>
  <si>
    <t>Sous-Total Sous-Poste 2.1 bâtiment A5</t>
  </si>
  <si>
    <t>Sous-Total Sous-Poste 2.1 bâtiment 02</t>
  </si>
  <si>
    <t>type C</t>
  </si>
  <si>
    <t>Sous-Total Sous-Poste 2.1 bâtiment 07</t>
  </si>
  <si>
    <t>Bâtiment B10</t>
  </si>
  <si>
    <t>Bâtiment B09</t>
  </si>
  <si>
    <t>Bâtiment B07</t>
  </si>
  <si>
    <t>Bâtiment B02</t>
  </si>
  <si>
    <t>Sous-Total Sous-Poste 2.1 bâtiment B10</t>
  </si>
  <si>
    <t>Bâtiment B11</t>
  </si>
  <si>
    <t>Sous-Total Sous-Poste 2.1 bâtiment B11</t>
  </si>
  <si>
    <t>Bâtiment B12</t>
  </si>
  <si>
    <t>Sous-Total Sous-Poste 2.1 bâtiment B12</t>
  </si>
  <si>
    <t>Bâtiment B14</t>
  </si>
  <si>
    <t>Sous-Total Sous-Poste 2.1 bâtiment B14</t>
  </si>
  <si>
    <t>Bâtiment B15</t>
  </si>
  <si>
    <t>Sous-Total Sous-Poste 2.1 bâtiment B15</t>
  </si>
  <si>
    <t>Bâtiment B16</t>
  </si>
  <si>
    <t>Sous-Total Sous-Poste 2.1 bâtiment B16</t>
  </si>
  <si>
    <t>Type R</t>
  </si>
  <si>
    <t>Bâtiment B17</t>
  </si>
  <si>
    <t>Sous-Total Sous-Poste 2.1 bâtiment B17</t>
  </si>
  <si>
    <t>Bâtiment B18</t>
  </si>
  <si>
    <t>Sous-Total Sous-Poste 2.1 bâtiment B18</t>
  </si>
  <si>
    <t>Bâtiment B19</t>
  </si>
  <si>
    <t>Sous-Total Sous-Poste 2.1 bâtiment B19</t>
  </si>
  <si>
    <t>Bâtiment B25</t>
  </si>
  <si>
    <t>Sous-Total Sous-Poste 2.1 bâtiment B25</t>
  </si>
  <si>
    <t>Bâtiment B26</t>
  </si>
  <si>
    <t>Sous-Total Sous-Poste 2.1 bâtiment B26</t>
  </si>
  <si>
    <t>Bâtiment B30</t>
  </si>
  <si>
    <t>Sous-Total Sous-Poste 2.1 bâtiment B30</t>
  </si>
  <si>
    <t>Bâtiment B32</t>
  </si>
  <si>
    <t>Sous-Total Sous-Poste 2.1 bâtiment B32</t>
  </si>
  <si>
    <t>Bâtiment B39 GAIA</t>
  </si>
  <si>
    <t>Sous-Total Sous-Poste 2.1 bâtiment B39 GAIA</t>
  </si>
  <si>
    <t>Bâtiment B39 Gendarmerie</t>
  </si>
  <si>
    <t>Bâtiment B41</t>
  </si>
  <si>
    <t>Sous-Total Sous-Poste 2.1 bâtiment B39 Gendarmerie</t>
  </si>
  <si>
    <t>Sous-Total Sous-Poste 2.1 bâtiment B41</t>
  </si>
  <si>
    <t>Bâtiment B42</t>
  </si>
  <si>
    <t>Sous-Total Sous-Poste 2.1 bâtiment B42</t>
  </si>
  <si>
    <t>Bâtiment B6</t>
  </si>
  <si>
    <t>Bâtiment BM01</t>
  </si>
  <si>
    <t>Sous-Total Sous-Poste 2.1 bâtiment B6</t>
  </si>
  <si>
    <t>Sous-Total Sous-Poste 2.1 bâtiment BM01</t>
  </si>
  <si>
    <t>Bâtiment BM1</t>
  </si>
  <si>
    <t>Sous-Total Sous-Poste 2.1 bâtiment BM1</t>
  </si>
  <si>
    <t>Bâtiment BM2</t>
  </si>
  <si>
    <t>Sous-Total Sous-Poste 2.1 bâtiment BM2</t>
  </si>
  <si>
    <t>Bâtiment BM7</t>
  </si>
  <si>
    <t>Sous-Total Sous-Poste 2.1 bâtiment BM7</t>
  </si>
  <si>
    <t>Bâtiment BM8</t>
  </si>
  <si>
    <t>Sous-Total Sous-Poste 2.1 bâtiment BM8</t>
  </si>
  <si>
    <t>Bâtiment BM9</t>
  </si>
  <si>
    <t>Sous-Total Sous-Poste 2.1 bâtiment BM9</t>
  </si>
  <si>
    <t>Bâtiment D19</t>
  </si>
  <si>
    <t>Sous-Total Sous-Poste 2.1 bâtiment D19</t>
  </si>
  <si>
    <t>Bâtiment F1</t>
  </si>
  <si>
    <t>Sous-Total Sous-Poste 2.1 bâtiment F1</t>
  </si>
  <si>
    <t>Bâtiment G1</t>
  </si>
  <si>
    <t>Bâtiment G23</t>
  </si>
  <si>
    <t>Sous-Total Sous-Poste 2.1 bâtiment G23</t>
  </si>
  <si>
    <t>Sous-Total Sous-Poste 2.1 bâtiment G1</t>
  </si>
  <si>
    <t>Bâtiment G3</t>
  </si>
  <si>
    <t>Sous-Total Sous-Poste 2.1 bâtiment G3</t>
  </si>
  <si>
    <t>Bâtiment G4</t>
  </si>
  <si>
    <t>Sous-Total Sous-Poste 2.1 bâtiment G4</t>
  </si>
  <si>
    <t>Bâtiment HM11</t>
  </si>
  <si>
    <t>Sous-Total Sous-Poste 2.1 bâtiment HM11</t>
  </si>
  <si>
    <t>Bâtiment GY3</t>
  </si>
  <si>
    <t>Sous-Total Sous-Poste 2.1 bâtiment GY3</t>
  </si>
  <si>
    <t>Bâtiment HB01</t>
  </si>
  <si>
    <t>Sous-Total Sous-Poste 2.1 bâtiment HB01</t>
  </si>
  <si>
    <t>Bâtiment HB02</t>
  </si>
  <si>
    <t>Sous-Total Sous-Poste 2.1 bâtiment HB02</t>
  </si>
  <si>
    <t>Bâtiment HB4</t>
  </si>
  <si>
    <t>Sous-Total Sous-Poste 2.1 bâtiment HB4</t>
  </si>
  <si>
    <t>Bâtiment HM12</t>
  </si>
  <si>
    <t>Sous-Total Sous-Poste 2.1 bâtiment HM12</t>
  </si>
  <si>
    <t>Bâtiment HM19</t>
  </si>
  <si>
    <t>Sous-Total Sous-Poste 2.1 bâtiment HM19</t>
  </si>
  <si>
    <t>Bâtiment HM26</t>
  </si>
  <si>
    <t>Sous-Total Sous-Poste 2.1 bâtiment HM26</t>
  </si>
  <si>
    <t>Bâtiment HM31</t>
  </si>
  <si>
    <t>Sous-Total Sous-Poste 2.1 bâtiment HM31</t>
  </si>
  <si>
    <t>Bâtiment HM5</t>
  </si>
  <si>
    <t>Sous-Total Sous-Poste 2.1 bâtiment HM5</t>
  </si>
  <si>
    <t>Bâtiment HM50</t>
  </si>
  <si>
    <t>Sous-Total Sous-Poste 2.1 bâtiment HM50</t>
  </si>
  <si>
    <t>Bâtiment HM8-HM9</t>
  </si>
  <si>
    <t>Sous-Total Sous-Poste 2.1 bâtiment HM8-HM9</t>
  </si>
  <si>
    <t>Bâtiment IF1-LC5</t>
  </si>
  <si>
    <t>Sous-Total Sous-Poste 2.1 bâtiment IF1-LC5</t>
  </si>
  <si>
    <t>Bâtiment K1</t>
  </si>
  <si>
    <t>Sous-Total Sous-Poste 2.1 bâtiment K1</t>
  </si>
  <si>
    <t>Bâtiment L01</t>
  </si>
  <si>
    <t>Sous-Total Sous-Poste 2.1 bâtiment L01</t>
  </si>
  <si>
    <t>Bâtiment LC1 Assitances sociales</t>
  </si>
  <si>
    <t>Sous-Total Sous-Poste 2.1 bâtiment LC1 Ass soc</t>
  </si>
  <si>
    <t>Bâtiment LC1 BGA</t>
  </si>
  <si>
    <t>Sous-Total Sous-Poste 2.1 bâtiment LC1 BGA</t>
  </si>
  <si>
    <t>Bâtiment LC1 Entrée base</t>
  </si>
  <si>
    <t>Sous-Total Sous-Poste 2.1 bâtiment LC1 Entrée base</t>
  </si>
  <si>
    <t>Bâtiment LC11</t>
  </si>
  <si>
    <t>Sous-Total Sous-Poste 2.1 bâtiment LC11</t>
  </si>
  <si>
    <t>Bâtiment LC3</t>
  </si>
  <si>
    <t>Sous-Total Sous-Poste 2.1 bâtiment LC3</t>
  </si>
  <si>
    <t>Bâtiment M1MESS</t>
  </si>
  <si>
    <t>Sous-Total Sous-Poste 2.1 bâtiment M1MESS</t>
  </si>
  <si>
    <t>Bâtiment PC1</t>
  </si>
  <si>
    <t>Sous-Total Sous-Poste 2.1 bâtiment PC1</t>
  </si>
  <si>
    <t>Bâtiment PC2</t>
  </si>
  <si>
    <t>Sous-Total Sous-Poste 2.1 bâtiment PC2</t>
  </si>
  <si>
    <t>Bâtiment PC3</t>
  </si>
  <si>
    <t>Sous-Total Sous-Poste 2.1 bâtiment PC3</t>
  </si>
  <si>
    <t>Bâtiment PC4</t>
  </si>
  <si>
    <t>Sous-Total Sous-Poste 2.1 bâtiment PC4</t>
  </si>
  <si>
    <t>Bâtiment PR1</t>
  </si>
  <si>
    <t>Sous-Total Sous-Poste 2.1 bâtiment PR1</t>
  </si>
  <si>
    <t>Bâtiment PR2</t>
  </si>
  <si>
    <t>Sous-Total Sous-Poste 2.1 bâtiment PR2</t>
  </si>
  <si>
    <t>Bâtiment SI1</t>
  </si>
  <si>
    <t>Sous-Total Sous-Poste 2.1 bâtiment SI1</t>
  </si>
  <si>
    <t>Bâtiment T1</t>
  </si>
  <si>
    <t>Sous-Total Sous-Poste 2.1 bâtiment T1</t>
  </si>
  <si>
    <t>Bâtiment HM7</t>
  </si>
  <si>
    <t>Sous-Total Sous-Poste 2.1 bâtiment HM7</t>
  </si>
  <si>
    <t>Bâtiment XY1</t>
  </si>
  <si>
    <t>Sous-Total Sous-Poste 2.1 bâtiment XY1</t>
  </si>
  <si>
    <t>Bâtiment B37</t>
  </si>
  <si>
    <t>Sous-Total Sous-Poste 2.1 bâtiment B37</t>
  </si>
  <si>
    <t>BA 106 BCC</t>
  </si>
  <si>
    <t>Bâtiment LC1</t>
  </si>
  <si>
    <t>Bâtiment LC2</t>
  </si>
  <si>
    <t>Bâtiment LC4</t>
  </si>
  <si>
    <t>Bâtiment LC5</t>
  </si>
  <si>
    <t>Bâtiment LC6</t>
  </si>
  <si>
    <t>Bâtiment LC10</t>
  </si>
  <si>
    <t>Bâtiment LC12</t>
  </si>
  <si>
    <t>Sous-Total Sous-Poste 2.2 bâtiment LC2 (EVAT)</t>
  </si>
  <si>
    <t>Sous-Total Sous-Poste 2.2 bâtiment LC3 (BCC)</t>
  </si>
  <si>
    <t>Sous-Total Sous-Poste 2.2 bâtiment LC4 (BCC)</t>
  </si>
  <si>
    <t>Sous-Total Sous-Poste 2.2 bâtiment LC5 (BCC)</t>
  </si>
  <si>
    <t>Sous-Total Sous-Poste 2.2 bâtiment LC6 (BCC)</t>
  </si>
  <si>
    <t>Sous-Total Sous-Poste 2.2 bâtiment LC10 (BCC)</t>
  </si>
  <si>
    <t>Sous-Total Sous-Poste 2.2 bâtiment LC11 (BCC)</t>
  </si>
  <si>
    <t>Sous-Total Sous-Poste 2.2 bâtiment LC12 (BCC)</t>
  </si>
  <si>
    <t>DECOMPOSITION DU PRIX GLOBAL ET FORFAITAIRE DES PRESTATIONS PROGRAMMEES DU POSTE 3</t>
  </si>
  <si>
    <t>Sous-Poste 3.1 - Vayres</t>
  </si>
  <si>
    <t>Bâtiment 42</t>
  </si>
  <si>
    <t>Bâtiment 43</t>
  </si>
  <si>
    <t>Bâtiment 55</t>
  </si>
  <si>
    <t>Sous-Total Sous-Poste 3.1 bâtiment 55</t>
  </si>
  <si>
    <t>Bâtiment 64</t>
  </si>
  <si>
    <t>Sous-Total Sous-Poste 3.1 bâtiment 64</t>
  </si>
  <si>
    <t>Sous-Total Sous-Poste 3.1 bâtiment 69</t>
  </si>
  <si>
    <t>Bâtiment 88</t>
  </si>
  <si>
    <t>Sous-Total Sous-Poste 3.1 bâtiment 88</t>
  </si>
  <si>
    <t>Bâtiment 109</t>
  </si>
  <si>
    <t>Sous-Total Sous-Poste 3.1 bâtiment 109</t>
  </si>
  <si>
    <t>Sous-Total Sous-Poste 3.1 bâtiment 140</t>
  </si>
  <si>
    <t>Bâtiment 94</t>
  </si>
  <si>
    <t>Bâtiment 100</t>
  </si>
  <si>
    <t>Bâtiment 006</t>
  </si>
  <si>
    <t>Bâtiment 38</t>
  </si>
  <si>
    <t>Bâtiment 99</t>
  </si>
  <si>
    <t>Bâtiment 100 cercle + hebergement</t>
  </si>
  <si>
    <t>Bâtiment 106 RC</t>
  </si>
  <si>
    <t xml:space="preserve">Bâtiment 106 ATE </t>
  </si>
  <si>
    <t>Bâtiment 128</t>
  </si>
  <si>
    <t>Bâtiment 149 Scorpion</t>
  </si>
  <si>
    <t>Bâtiment 140 Chenil</t>
  </si>
  <si>
    <t>Sous-Total Sous-Poste 3.2 bâtiment 94</t>
  </si>
  <si>
    <t>Sous-Total Sous-Poste 3.2 bâtiment 100</t>
  </si>
  <si>
    <t>BORDEREAU DE PRIX DES PRESTATIONS A BONS DE COMMANDE - VITRERIE - POSTE 4</t>
  </si>
  <si>
    <t>BORDEREAU DE PRIX DES PRESTATIONS A BONS DE COMMANDE NETTOYAGE DES LOCAUX  - Poste 4</t>
  </si>
  <si>
    <t>Bâtiment 105 CMT</t>
  </si>
  <si>
    <t>Sous-Total Sous-Poste 3.1 bâtiment 106</t>
  </si>
  <si>
    <t>Prestations de nettoyage des locaux, des abords et de la vitrerie au profit d'entités implantées sur la Base de Défense de Bordeaux Mérignac Agen (sites de Martignas sur Jalle, de Mérignac et de Vayres - département 33) (Lot 2)</t>
  </si>
  <si>
    <t>Sous-Total Sous-Poste 2.1 bâtiment 01</t>
  </si>
  <si>
    <t>Sous-Total Sous-Poste 2.1 bâtiment B09</t>
  </si>
  <si>
    <t>Camp de Souge</t>
  </si>
  <si>
    <t>BÂTIMENT - 023</t>
  </si>
  <si>
    <t>Veuillez compléter ce prix</t>
  </si>
  <si>
    <t>BÂTIMENT - 047 INFRA</t>
  </si>
  <si>
    <t>BÂTIMENT - 182 POSTE DE COMMANDEMENT</t>
  </si>
  <si>
    <t>BÂTIMENT - 256 INSTRUCTION</t>
  </si>
  <si>
    <t>BÂTIMENT - 207D GRANIT AILE DROITE</t>
  </si>
  <si>
    <t>BÂTIMENT - 148 GYMNASE</t>
  </si>
  <si>
    <t>BÂTIMENT - 058 AMPHITHEATRE</t>
  </si>
  <si>
    <t>BÂTIMENT - 067 USID</t>
  </si>
  <si>
    <t>BÂTIMENT - 275 QUARTIER DES PINS</t>
  </si>
  <si>
    <t>BÂTIMENT - 191 ET FOYER</t>
  </si>
  <si>
    <t>BÂTIMENT  - 539</t>
  </si>
  <si>
    <t>BÂTIMENT - 134</t>
  </si>
  <si>
    <t>BÂTIMENT-  581</t>
  </si>
  <si>
    <t>BÂTIMENT - 173</t>
  </si>
  <si>
    <t>BÂTIMENT - 290</t>
  </si>
  <si>
    <t>BÂTIMENT - 575</t>
  </si>
  <si>
    <t>BÂTIMENT - 551</t>
  </si>
  <si>
    <t>pas de vitrerie</t>
  </si>
  <si>
    <t>BÂTIMENT - 92</t>
  </si>
  <si>
    <t>BÂTIMENT - 69</t>
  </si>
  <si>
    <t>BÂTIMENT - 288</t>
  </si>
  <si>
    <t>BÂTIMENT - 258</t>
  </si>
  <si>
    <t>BÂTIMENT- 166</t>
  </si>
  <si>
    <t>BÂTIMENT - 152 (CERCLE MESS)</t>
  </si>
  <si>
    <t>BÂTIMENT - 54 SALLE AQUITAINE SPORT</t>
  </si>
  <si>
    <t>TOTAL</t>
  </si>
  <si>
    <t>BA 106</t>
  </si>
  <si>
    <t>B33 CSI</t>
  </si>
  <si>
    <t>B30 SAP</t>
  </si>
  <si>
    <t>SI1</t>
  </si>
  <si>
    <t>BM7</t>
  </si>
  <si>
    <t>BM8</t>
  </si>
  <si>
    <t>BM9</t>
  </si>
  <si>
    <t>B42</t>
  </si>
  <si>
    <t>BM2</t>
  </si>
  <si>
    <t>PC2</t>
  </si>
  <si>
    <t>PR2</t>
  </si>
  <si>
    <t>PC3</t>
  </si>
  <si>
    <t>PC4</t>
  </si>
  <si>
    <t>PC4 PATIO/ SERRE</t>
  </si>
  <si>
    <t>B09</t>
  </si>
  <si>
    <t>B41</t>
  </si>
  <si>
    <t>LC1 ENTREE BASE</t>
  </si>
  <si>
    <t>B17</t>
  </si>
  <si>
    <t>G1 HCCA</t>
  </si>
  <si>
    <t>G23</t>
  </si>
  <si>
    <t>B10</t>
  </si>
  <si>
    <t>B39 GAIA</t>
  </si>
  <si>
    <t>PC1</t>
  </si>
  <si>
    <t>B32 MUSIQUE</t>
  </si>
  <si>
    <t>L01 MUSIQUE</t>
  </si>
  <si>
    <t>B07 - GAAO</t>
  </si>
  <si>
    <t>M1 MESS MIXTE</t>
  </si>
  <si>
    <t>B23</t>
  </si>
  <si>
    <t>IF1 - LC5</t>
  </si>
  <si>
    <t>B26</t>
  </si>
  <si>
    <t>B12</t>
  </si>
  <si>
    <t>BM3</t>
  </si>
  <si>
    <t>LC1 BGA</t>
  </si>
  <si>
    <t>B16 TRANSPORT GSBdD</t>
  </si>
  <si>
    <t>B25 BCSP</t>
  </si>
  <si>
    <t>B25 DMAE</t>
  </si>
  <si>
    <t>HB4</t>
  </si>
  <si>
    <t xml:space="preserve">T1 </t>
  </si>
  <si>
    <t>B02/BAC ESCALE</t>
  </si>
  <si>
    <t>LC1 ASSISTANTE SOCIALE</t>
  </si>
  <si>
    <t>LC11 ACCUEIL HEBERGEMENT</t>
  </si>
  <si>
    <t>HB01 BRIGADE GEND MOTO</t>
  </si>
  <si>
    <t>G4/BAC JDC</t>
  </si>
  <si>
    <t>B14 POOL AUTO</t>
  </si>
  <si>
    <t>VAYRES</t>
  </si>
  <si>
    <t>Bâtiment 105</t>
  </si>
  <si>
    <t>VAYRES BCC</t>
  </si>
  <si>
    <t>Bâtiment 100 BCC + ATLAS</t>
  </si>
  <si>
    <t>Type B bis</t>
  </si>
  <si>
    <t>Sous-Total Sous-Poste 3.1 bâtiment B15 GAIA</t>
  </si>
  <si>
    <t>PC2 DMAE</t>
  </si>
  <si>
    <t>PC3 CTAEE</t>
  </si>
  <si>
    <t>M1</t>
  </si>
  <si>
    <t>K1</t>
  </si>
  <si>
    <t>Sous-Total Sous-Poste 2.2 bâtiment LC1 (EVAT)</t>
  </si>
  <si>
    <t>Bâtiment 06 Local syndical</t>
  </si>
  <si>
    <t>Sous-Total Sous-Poste 3.1 bâtiment 6 Local syndical</t>
  </si>
  <si>
    <t>Bâtiment 42 CMEA NBC</t>
  </si>
  <si>
    <t>Sous-Total Sous-Poste 3.1 bâtiment 42 CMEA NBC</t>
  </si>
  <si>
    <t>Bâtiment  43 CMAE MTE</t>
  </si>
  <si>
    <t>Sous-Total Sous-Poste 3.1 bâtiment 43 CMAE MTE</t>
  </si>
  <si>
    <t>Bâtiment 55 GSC COL et Infirmier</t>
  </si>
  <si>
    <t>Bâtiment 64 Magasins EPI et CMEA</t>
  </si>
  <si>
    <t>Bâtiment 88 Salle polyvalente</t>
  </si>
  <si>
    <t>Bâtiment 69 USID</t>
  </si>
  <si>
    <t>Sous-Total Sous-Poste 3.1 bâtiment 105</t>
  </si>
  <si>
    <t>Bâtiment 106 RDC</t>
  </si>
  <si>
    <t>Sous-Total Sous-Poste 3.1 bâtiment 106 RDC</t>
  </si>
  <si>
    <t>Bâtiment 106 1er étage</t>
  </si>
  <si>
    <t>Sous-Total Sous-Poste 3.1 bâtiment 106 1er etage</t>
  </si>
  <si>
    <t>Bâtiment 149 SCORPION</t>
  </si>
  <si>
    <t>Bâtiment 109 poste de sécurité</t>
  </si>
  <si>
    <t>Bâtiment 106 ATE et CMEA</t>
  </si>
  <si>
    <t>Bâtiment 140 CHENIL</t>
  </si>
  <si>
    <t>Bâtiment 100 CERCLE + ATLAS</t>
  </si>
  <si>
    <t>Sous-Total Sous-Poste 3.1 bâtiment 100</t>
  </si>
  <si>
    <t>Sous-Poste 3.2 - VAYRES BCC</t>
  </si>
  <si>
    <t xml:space="preserve">Bâtiment B23 </t>
  </si>
  <si>
    <t>Bâtiment CG2 ORLOJ</t>
  </si>
  <si>
    <t>Sous-Total Sous-Poste 2.2 bâtiment CG2</t>
  </si>
  <si>
    <r>
      <rPr>
        <sz val="12"/>
        <color theme="1"/>
        <rFont val="Marianne"/>
        <family val="3"/>
      </rPr>
      <t>Shampouinage</t>
    </r>
    <r>
      <rPr>
        <sz val="12"/>
        <color rgb="FF000000"/>
        <rFont val="Marianne"/>
        <family val="3"/>
      </rPr>
      <t xml:space="preserve"> moquettes et tapis</t>
    </r>
  </si>
  <si>
    <t>Type RT</t>
  </si>
  <si>
    <t>Bâtiment 023 BEH</t>
  </si>
  <si>
    <t>Prestations de plonge, nettoyage des locaux et de la vitrerie au profit des entités relevant de la base de défense de Bordeaux Mérignac Agen (dept 33) (Lot 2)</t>
  </si>
  <si>
    <t>Surface m²</t>
  </si>
  <si>
    <t>Prestations de remise en état d'une chambre (environ 20 m²)</t>
  </si>
  <si>
    <t>Prestations de remise en état d'une chambre avec sanitaires (environ 20 m²)</t>
  </si>
  <si>
    <t>Remise à blanc chambre individuelle avec lavabo, douche et sanitaire 20 m²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</si>
</sst>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_-* #,##0.00\ [$€-40C]_-;\-* #,##0.00\ [$€-40C]_-;_-* &quot;-&quot;??\ [$€-40C]_-;_-@_-"/>
  </numFmts>
  <fonts count="23" x14ac:knownFonts="1">
    <font>
      <sz val="11"/>
      <color theme="1"/>
      <name val="Calibri"/>
      <family val="2"/>
      <scheme val="minor"/>
    </font>
    <font>
      <i/>
      <sz val="11"/>
      <color theme="1"/>
      <name val="Calibri"/>
      <family val="2"/>
      <scheme val="minor"/>
    </font>
    <font>
      <b/>
      <sz val="11"/>
      <color theme="1"/>
      <name val="Marianne"/>
      <family val="3"/>
    </font>
    <font>
      <sz val="11"/>
      <color theme="1"/>
      <name val="Marianne"/>
      <family val="3"/>
    </font>
    <font>
      <i/>
      <sz val="11"/>
      <color theme="1"/>
      <name val="Marianne"/>
      <family val="3"/>
    </font>
    <font>
      <b/>
      <sz val="11"/>
      <color rgb="FF9966FF"/>
      <name val="Marianne"/>
      <family val="3"/>
    </font>
    <font>
      <b/>
      <sz val="11"/>
      <name val="Marianne"/>
      <family val="3"/>
    </font>
    <font>
      <b/>
      <i/>
      <sz val="11"/>
      <color rgb="FF9966FF"/>
      <name val="Marianne"/>
      <family val="3"/>
    </font>
    <font>
      <sz val="11"/>
      <color theme="1"/>
      <name val="Calibri"/>
      <family val="2"/>
      <scheme val="minor"/>
    </font>
    <font>
      <b/>
      <sz val="11"/>
      <color theme="9" tint="-0.249977111117893"/>
      <name val="Marianne"/>
      <family val="3"/>
    </font>
    <font>
      <sz val="11"/>
      <name val="Marianne"/>
      <family val="3"/>
    </font>
    <font>
      <i/>
      <sz val="11"/>
      <name val="Marianne"/>
      <family val="3"/>
    </font>
    <font>
      <sz val="12"/>
      <color rgb="FF000000"/>
      <name val="Marianne"/>
      <family val="3"/>
    </font>
    <font>
      <sz val="12"/>
      <color theme="1"/>
      <name val="Marianne"/>
      <family val="3"/>
    </font>
    <font>
      <b/>
      <sz val="12"/>
      <color theme="1"/>
      <name val="Marianne"/>
      <family val="3"/>
    </font>
    <font>
      <b/>
      <sz val="10"/>
      <color theme="1"/>
      <name val="Marianne"/>
      <family val="3"/>
    </font>
    <font>
      <b/>
      <sz val="14"/>
      <color rgb="FF7030A0"/>
      <name val="Marianne"/>
      <family val="3"/>
    </font>
    <font>
      <b/>
      <sz val="11"/>
      <color theme="9" tint="-0.499984740745262"/>
      <name val="Marianne"/>
      <family val="3"/>
    </font>
    <font>
      <sz val="11"/>
      <color rgb="FFFF0000"/>
      <name val="Marianne"/>
      <family val="3"/>
    </font>
    <font>
      <b/>
      <i/>
      <sz val="11"/>
      <name val="Marianne"/>
      <family val="3"/>
    </font>
    <font>
      <b/>
      <sz val="11"/>
      <color rgb="FFFF0000"/>
      <name val="Calibri"/>
      <family val="2"/>
      <scheme val="minor"/>
    </font>
    <font>
      <b/>
      <sz val="12"/>
      <name val="Calibri"/>
      <family val="2"/>
      <scheme val="minor"/>
    </font>
    <font>
      <sz val="12"/>
      <name val="Calibri"/>
      <family val="2"/>
      <scheme val="minor"/>
    </font>
  </fonts>
  <fills count="8">
    <fill>
      <patternFill patternType="none"/>
    </fill>
    <fill>
      <patternFill patternType="gray125"/>
    </fill>
    <fill>
      <patternFill patternType="solid">
        <fgColor rgb="FFCCCCFF"/>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0.149998474074526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rgb="FF9966FF"/>
      </left>
      <right style="thin">
        <color indexed="64"/>
      </right>
      <top style="double">
        <color rgb="FF9966FF"/>
      </top>
      <bottom style="thin">
        <color indexed="64"/>
      </bottom>
      <diagonal/>
    </border>
    <border>
      <left style="thin">
        <color indexed="64"/>
      </left>
      <right style="thin">
        <color indexed="64"/>
      </right>
      <top style="double">
        <color rgb="FF9966FF"/>
      </top>
      <bottom style="thin">
        <color indexed="64"/>
      </bottom>
      <diagonal/>
    </border>
    <border>
      <left style="thin">
        <color indexed="64"/>
      </left>
      <right style="double">
        <color rgb="FF9966FF"/>
      </right>
      <top style="double">
        <color rgb="FF9966FF"/>
      </top>
      <bottom style="thin">
        <color indexed="64"/>
      </bottom>
      <diagonal/>
    </border>
    <border>
      <left style="double">
        <color rgb="FF9966FF"/>
      </left>
      <right style="thin">
        <color indexed="64"/>
      </right>
      <top style="thin">
        <color indexed="64"/>
      </top>
      <bottom style="thin">
        <color indexed="64"/>
      </bottom>
      <diagonal/>
    </border>
    <border>
      <left style="thin">
        <color indexed="64"/>
      </left>
      <right style="double">
        <color rgb="FF9966FF"/>
      </right>
      <top style="thin">
        <color indexed="64"/>
      </top>
      <bottom style="thin">
        <color indexed="64"/>
      </bottom>
      <diagonal/>
    </border>
    <border>
      <left style="thin">
        <color indexed="64"/>
      </left>
      <right style="thin">
        <color indexed="64"/>
      </right>
      <top style="thin">
        <color indexed="64"/>
      </top>
      <bottom style="double">
        <color rgb="FF9966FF"/>
      </bottom>
      <diagonal/>
    </border>
    <border>
      <left style="double">
        <color rgb="FF9966FF"/>
      </left>
      <right/>
      <top style="thin">
        <color indexed="64"/>
      </top>
      <bottom style="thin">
        <color indexed="64"/>
      </bottom>
      <diagonal/>
    </border>
    <border>
      <left style="thin">
        <color auto="1"/>
      </left>
      <right style="double">
        <color rgb="FF9966FF"/>
      </right>
      <top style="thin">
        <color auto="1"/>
      </top>
      <bottom style="double">
        <color rgb="FF9966FF"/>
      </bottom>
      <diagonal/>
    </border>
    <border>
      <left style="double">
        <color rgb="FF9966FF"/>
      </left>
      <right/>
      <top style="thin">
        <color auto="1"/>
      </top>
      <bottom style="double">
        <color rgb="FF9966FF"/>
      </bottom>
      <diagonal/>
    </border>
    <border>
      <left/>
      <right style="thin">
        <color indexed="64"/>
      </right>
      <top style="thin">
        <color auto="1"/>
      </top>
      <bottom style="double">
        <color rgb="FF9966FF"/>
      </bottom>
      <diagonal/>
    </border>
    <border>
      <left style="double">
        <color rgb="FF9966FF"/>
      </left>
      <right/>
      <top style="thin">
        <color indexed="64"/>
      </top>
      <bottom/>
      <diagonal/>
    </border>
    <border>
      <left style="double">
        <color rgb="FF9966FF"/>
      </left>
      <right/>
      <top/>
      <bottom/>
      <diagonal/>
    </border>
    <border>
      <left style="double">
        <color rgb="FF9966FF"/>
      </left>
      <right/>
      <top/>
      <bottom style="thin">
        <color indexed="64"/>
      </bottom>
      <diagonal/>
    </border>
    <border>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rgb="FF9966FF"/>
      </left>
      <right style="thin">
        <color indexed="64"/>
      </right>
      <top style="thin">
        <color indexed="64"/>
      </top>
      <bottom/>
      <diagonal/>
    </border>
    <border>
      <left style="double">
        <color rgb="FF9966FF"/>
      </left>
      <right style="thin">
        <color indexed="64"/>
      </right>
      <top/>
      <bottom style="thin">
        <color indexed="64"/>
      </bottom>
      <diagonal/>
    </border>
    <border>
      <left style="double">
        <color rgb="FF9966FF"/>
      </left>
      <right style="thin">
        <color indexed="64"/>
      </right>
      <top/>
      <bottom/>
      <diagonal/>
    </border>
    <border>
      <left/>
      <right/>
      <top/>
      <bottom style="thin">
        <color indexed="64"/>
      </bottom>
      <diagonal/>
    </border>
    <border>
      <left style="thin">
        <color indexed="64"/>
      </left>
      <right/>
      <top/>
      <bottom/>
      <diagonal/>
    </border>
    <border>
      <left style="double">
        <color rgb="FF9966FF"/>
      </left>
      <right/>
      <top style="double">
        <color rgb="FF9966FF"/>
      </top>
      <bottom style="thin">
        <color indexed="64"/>
      </bottom>
      <diagonal/>
    </border>
    <border>
      <left/>
      <right/>
      <top style="double">
        <color rgb="FF9966FF"/>
      </top>
      <bottom style="thin">
        <color indexed="64"/>
      </bottom>
      <diagonal/>
    </border>
    <border>
      <left/>
      <right style="double">
        <color rgb="FF9966FF"/>
      </right>
      <top style="double">
        <color rgb="FF9966FF"/>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s>
  <cellStyleXfs count="3">
    <xf numFmtId="0" fontId="0" fillId="0" borderId="0"/>
    <xf numFmtId="0" fontId="1" fillId="0" borderId="0" applyNumberFormat="0" applyFill="0" applyBorder="0" applyAlignment="0" applyProtection="0"/>
    <xf numFmtId="9" fontId="8" fillId="0" borderId="0" applyFont="0" applyFill="0" applyBorder="0" applyAlignment="0" applyProtection="0"/>
  </cellStyleXfs>
  <cellXfs count="157">
    <xf numFmtId="0" fontId="0" fillId="0" borderId="0" xfId="0"/>
    <xf numFmtId="0" fontId="18" fillId="0" borderId="15" xfId="0" applyFont="1" applyBorder="1" applyAlignment="1">
      <alignment horizontal="left"/>
    </xf>
    <xf numFmtId="0" fontId="3" fillId="0" borderId="0" xfId="0" applyFont="1"/>
    <xf numFmtId="0" fontId="4" fillId="0" borderId="0" xfId="1" applyFont="1"/>
    <xf numFmtId="0" fontId="3" fillId="0" borderId="0" xfId="0" applyFont="1" applyAlignment="1">
      <alignment vertical="center"/>
    </xf>
    <xf numFmtId="0" fontId="3" fillId="0" borderId="1" xfId="0" applyFont="1" applyBorder="1"/>
    <xf numFmtId="164" fontId="4" fillId="0" borderId="1" xfId="1" applyNumberFormat="1" applyFont="1" applyBorder="1"/>
    <xf numFmtId="0" fontId="2" fillId="2" borderId="3" xfId="0" applyFont="1" applyFill="1" applyBorder="1" applyAlignment="1">
      <alignment horizontal="center" vertical="center"/>
    </xf>
    <xf numFmtId="0" fontId="3" fillId="2" borderId="9" xfId="0" applyFont="1" applyFill="1" applyBorder="1"/>
    <xf numFmtId="0" fontId="3" fillId="0" borderId="1" xfId="0" applyFont="1" applyFill="1" applyBorder="1"/>
    <xf numFmtId="0" fontId="7" fillId="0" borderId="1" xfId="1" applyFont="1" applyBorder="1"/>
    <xf numFmtId="164" fontId="7" fillId="0" borderId="1" xfId="1" applyNumberFormat="1" applyFont="1" applyBorder="1"/>
    <xf numFmtId="164" fontId="3" fillId="2" borderId="9" xfId="0" applyNumberFormat="1" applyFont="1" applyFill="1" applyBorder="1"/>
    <xf numFmtId="0" fontId="4" fillId="2" borderId="11" xfId="1" applyFont="1" applyFill="1" applyBorder="1"/>
    <xf numFmtId="2" fontId="4" fillId="0" borderId="8" xfId="1" applyNumberFormat="1" applyFont="1" applyBorder="1"/>
    <xf numFmtId="165" fontId="3" fillId="0" borderId="0" xfId="0" applyNumberFormat="1" applyFont="1"/>
    <xf numFmtId="0" fontId="3" fillId="3" borderId="1" xfId="0" applyFont="1" applyFill="1" applyBorder="1" applyAlignment="1">
      <alignment vertical="center"/>
    </xf>
    <xf numFmtId="10" fontId="3" fillId="0" borderId="1" xfId="0" applyNumberFormat="1" applyFont="1" applyBorder="1"/>
    <xf numFmtId="0" fontId="3" fillId="0" borderId="1" xfId="0" applyFont="1" applyBorder="1" applyAlignment="1">
      <alignment horizontal="center"/>
    </xf>
    <xf numFmtId="165" fontId="3" fillId="0" borderId="1" xfId="0" applyNumberFormat="1" applyFont="1" applyBorder="1"/>
    <xf numFmtId="0" fontId="0" fillId="0" borderId="0" xfId="0" applyAlignment="1">
      <alignment horizontal="center"/>
    </xf>
    <xf numFmtId="0" fontId="3" fillId="4" borderId="1" xfId="0" applyFont="1" applyFill="1" applyBorder="1" applyAlignment="1">
      <alignment horizontal="center" vertical="center"/>
    </xf>
    <xf numFmtId="9" fontId="3" fillId="0" borderId="1" xfId="2" applyFont="1" applyBorder="1" applyAlignment="1">
      <alignment vertical="center"/>
    </xf>
    <xf numFmtId="0" fontId="11" fillId="0" borderId="1" xfId="0" applyFont="1" applyFill="1" applyBorder="1" applyAlignment="1">
      <alignment horizontal="center" vertical="center"/>
    </xf>
    <xf numFmtId="164" fontId="4" fillId="0" borderId="1" xfId="0" applyNumberFormat="1" applyFont="1" applyBorder="1"/>
    <xf numFmtId="0" fontId="10" fillId="0" borderId="1" xfId="0" applyFont="1" applyFill="1" applyBorder="1" applyAlignment="1">
      <alignment horizontal="left" vertical="center"/>
    </xf>
    <xf numFmtId="0" fontId="2" fillId="5" borderId="3" xfId="0" applyFont="1" applyFill="1" applyBorder="1" applyAlignment="1">
      <alignment horizontal="center" vertical="center"/>
    </xf>
    <xf numFmtId="0" fontId="7" fillId="0" borderId="1" xfId="1" applyFont="1" applyFill="1" applyBorder="1"/>
    <xf numFmtId="0" fontId="12" fillId="0" borderId="1" xfId="0" applyFont="1" applyBorder="1" applyAlignment="1">
      <alignment horizontal="left"/>
    </xf>
    <xf numFmtId="0" fontId="13" fillId="0" borderId="1" xfId="0" applyFont="1" applyBorder="1" applyAlignment="1">
      <alignment horizontal="center"/>
    </xf>
    <xf numFmtId="0" fontId="3" fillId="0" borderId="0" xfId="0" applyFont="1" applyFill="1"/>
    <xf numFmtId="0" fontId="6" fillId="0" borderId="21" xfId="1" applyFont="1" applyBorder="1" applyAlignment="1">
      <alignment horizontal="center" vertical="center"/>
    </xf>
    <xf numFmtId="0" fontId="6" fillId="0" borderId="20" xfId="1" applyFont="1" applyBorder="1" applyAlignment="1">
      <alignment horizontal="center" vertical="center"/>
    </xf>
    <xf numFmtId="0" fontId="14" fillId="0" borderId="0" xfId="0" applyFont="1" applyFill="1" applyAlignment="1">
      <alignment vertical="center" wrapText="1"/>
    </xf>
    <xf numFmtId="0" fontId="18" fillId="0" borderId="0" xfId="0" applyFont="1"/>
    <xf numFmtId="0" fontId="18" fillId="0" borderId="0" xfId="0" applyFont="1" applyAlignment="1">
      <alignment horizontal="left" vertical="center"/>
    </xf>
    <xf numFmtId="0" fontId="3" fillId="0" borderId="2" xfId="0" applyFont="1" applyBorder="1"/>
    <xf numFmtId="0" fontId="10" fillId="0" borderId="1" xfId="0" applyFont="1" applyFill="1" applyBorder="1" applyAlignment="1">
      <alignment horizontal="center" vertical="center"/>
    </xf>
    <xf numFmtId="0" fontId="18" fillId="0" borderId="15" xfId="1" applyFont="1" applyBorder="1" applyAlignment="1">
      <alignment horizontal="left"/>
    </xf>
    <xf numFmtId="0" fontId="18" fillId="0" borderId="0" xfId="1" applyFont="1" applyAlignment="1">
      <alignment horizontal="left"/>
    </xf>
    <xf numFmtId="0" fontId="18" fillId="0" borderId="0" xfId="1" applyFont="1" applyBorder="1" applyAlignment="1">
      <alignment horizontal="left"/>
    </xf>
    <xf numFmtId="0" fontId="18" fillId="0" borderId="0" xfId="0" applyFont="1" applyBorder="1" applyAlignment="1">
      <alignment horizontal="left"/>
    </xf>
    <xf numFmtId="0" fontId="18" fillId="0" borderId="23" xfId="0" applyFont="1" applyBorder="1" applyAlignment="1">
      <alignment horizontal="left"/>
    </xf>
    <xf numFmtId="164" fontId="4" fillId="0" borderId="1" xfId="1" applyNumberFormat="1" applyFont="1" applyFill="1" applyBorder="1"/>
    <xf numFmtId="2" fontId="4" fillId="0" borderId="8" xfId="1" applyNumberFormat="1" applyFont="1" applyFill="1" applyBorder="1"/>
    <xf numFmtId="0" fontId="4" fillId="0" borderId="0" xfId="1" applyFont="1" applyFill="1"/>
    <xf numFmtId="164" fontId="7" fillId="0" borderId="1" xfId="1" applyNumberFormat="1" applyFont="1" applyFill="1" applyBorder="1"/>
    <xf numFmtId="0" fontId="19" fillId="5" borderId="27" xfId="0" applyFont="1" applyFill="1" applyBorder="1" applyAlignment="1">
      <alignment horizontal="center" vertical="center"/>
    </xf>
    <xf numFmtId="0" fontId="10" fillId="5" borderId="1" xfId="0" applyFont="1" applyFill="1" applyBorder="1" applyAlignment="1">
      <alignment horizontal="center" vertical="center"/>
    </xf>
    <xf numFmtId="0" fontId="19" fillId="0" borderId="27" xfId="0" applyFont="1" applyFill="1" applyBorder="1" applyAlignment="1">
      <alignment horizontal="center" vertical="center"/>
    </xf>
    <xf numFmtId="0" fontId="9" fillId="0" borderId="2" xfId="0" applyFont="1" applyBorder="1" applyAlignment="1">
      <alignment horizontal="right"/>
    </xf>
    <xf numFmtId="0" fontId="6" fillId="0" borderId="1" xfId="0" applyFont="1" applyFill="1" applyBorder="1" applyAlignment="1">
      <alignment horizontal="center" vertical="center"/>
    </xf>
    <xf numFmtId="0" fontId="3" fillId="0" borderId="0" xfId="0" applyFont="1" applyAlignment="1">
      <alignment horizontal="center"/>
    </xf>
    <xf numFmtId="0" fontId="20" fillId="0" borderId="0" xfId="0" applyFont="1" applyFill="1" applyBorder="1" applyAlignment="1">
      <alignment horizontal="center" vertical="center"/>
    </xf>
    <xf numFmtId="0" fontId="21" fillId="0" borderId="17" xfId="0" applyFont="1" applyFill="1" applyBorder="1" applyAlignment="1">
      <alignment horizontal="center" vertical="center"/>
    </xf>
    <xf numFmtId="0" fontId="22" fillId="0" borderId="17" xfId="0" applyFont="1" applyFill="1" applyBorder="1" applyAlignment="1">
      <alignment horizontal="center" vertical="center"/>
    </xf>
    <xf numFmtId="0" fontId="18" fillId="0" borderId="15" xfId="1" applyFont="1" applyBorder="1" applyAlignment="1">
      <alignment horizontal="left"/>
    </xf>
    <xf numFmtId="0" fontId="18" fillId="0" borderId="0" xfId="1" applyFont="1" applyAlignment="1">
      <alignment horizontal="left"/>
    </xf>
    <xf numFmtId="0" fontId="6" fillId="0" borderId="19" xfId="1" applyFont="1" applyBorder="1" applyAlignment="1">
      <alignment horizontal="center" vertical="center"/>
    </xf>
    <xf numFmtId="0" fontId="12" fillId="0" borderId="1" xfId="0" applyFont="1" applyFill="1" applyBorder="1" applyAlignment="1">
      <alignment horizontal="left"/>
    </xf>
    <xf numFmtId="0" fontId="2" fillId="0" borderId="3" xfId="0" applyFont="1" applyFill="1" applyBorder="1" applyAlignment="1">
      <alignment horizontal="center" vertical="center"/>
    </xf>
    <xf numFmtId="0" fontId="3" fillId="0" borderId="2" xfId="0" applyFont="1" applyFill="1" applyBorder="1"/>
    <xf numFmtId="0" fontId="10" fillId="7" borderId="1" xfId="0" applyFont="1" applyFill="1" applyBorder="1" applyAlignment="1">
      <alignment horizontal="center" vertical="center"/>
    </xf>
    <xf numFmtId="0" fontId="11" fillId="7" borderId="1" xfId="0" applyFont="1" applyFill="1" applyBorder="1" applyAlignment="1">
      <alignment horizontal="center" vertical="center"/>
    </xf>
    <xf numFmtId="0" fontId="3" fillId="7" borderId="1" xfId="0" applyFont="1" applyFill="1" applyBorder="1"/>
    <xf numFmtId="0" fontId="3" fillId="7" borderId="1" xfId="0" applyFont="1" applyFill="1" applyBorder="1" applyAlignment="1">
      <alignment horizontal="center"/>
    </xf>
    <xf numFmtId="0" fontId="18" fillId="0" borderId="15" xfId="1" applyFont="1" applyBorder="1" applyAlignment="1">
      <alignment horizontal="left"/>
    </xf>
    <xf numFmtId="0" fontId="18" fillId="0" borderId="0" xfId="1" applyFont="1" applyBorder="1" applyAlignment="1">
      <alignment horizontal="left"/>
    </xf>
    <xf numFmtId="0" fontId="12" fillId="0" borderId="18" xfId="0" applyFont="1" applyBorder="1" applyAlignment="1">
      <alignment horizontal="left"/>
    </xf>
    <xf numFmtId="0" fontId="12" fillId="0" borderId="18" xfId="0" applyFont="1" applyFill="1" applyBorder="1" applyAlignment="1">
      <alignment horizontal="left"/>
    </xf>
    <xf numFmtId="0" fontId="18" fillId="0" borderId="0" xfId="0" applyFont="1" applyBorder="1" applyAlignment="1">
      <alignment horizontal="left"/>
    </xf>
    <xf numFmtId="0" fontId="0" fillId="0" borderId="0" xfId="0" applyFill="1"/>
    <xf numFmtId="0" fontId="6" fillId="0" borderId="19" xfId="1" applyFont="1" applyFill="1" applyBorder="1" applyAlignment="1">
      <alignment horizontal="center" vertical="center" wrapText="1"/>
    </xf>
    <xf numFmtId="0" fontId="6" fillId="0" borderId="7" xfId="1" applyFont="1" applyFill="1" applyBorder="1" applyAlignment="1">
      <alignment horizontal="center" vertical="center"/>
    </xf>
    <xf numFmtId="0" fontId="6" fillId="0" borderId="19" xfId="1" applyFont="1" applyFill="1" applyBorder="1" applyAlignment="1">
      <alignment horizontal="center" vertical="center"/>
    </xf>
    <xf numFmtId="0" fontId="6" fillId="0" borderId="14" xfId="1" applyFont="1" applyFill="1" applyBorder="1" applyAlignment="1">
      <alignment horizontal="center" vertical="center" wrapText="1"/>
    </xf>
    <xf numFmtId="0" fontId="9" fillId="0" borderId="0" xfId="0" applyFont="1" applyBorder="1" applyAlignment="1">
      <alignment horizontal="right"/>
    </xf>
    <xf numFmtId="0" fontId="6" fillId="0" borderId="0" xfId="0" applyFont="1" applyFill="1" applyBorder="1" applyAlignment="1">
      <alignment horizontal="center" vertical="center"/>
    </xf>
    <xf numFmtId="0" fontId="11" fillId="0" borderId="0" xfId="0" applyFont="1" applyFill="1" applyBorder="1" applyAlignment="1">
      <alignment horizontal="center" vertical="center"/>
    </xf>
    <xf numFmtId="164" fontId="4" fillId="0" borderId="0" xfId="0" applyNumberFormat="1" applyFont="1" applyBorder="1"/>
    <xf numFmtId="0" fontId="9" fillId="0" borderId="31" xfId="0" applyFont="1" applyBorder="1" applyAlignment="1">
      <alignment horizontal="right"/>
    </xf>
    <xf numFmtId="0" fontId="9" fillId="0" borderId="22" xfId="0" applyFont="1" applyBorder="1" applyAlignment="1">
      <alignment horizontal="right"/>
    </xf>
    <xf numFmtId="0" fontId="6" fillId="0" borderId="31" xfId="0" applyFont="1" applyFill="1" applyBorder="1" applyAlignment="1">
      <alignment horizontal="center" vertical="center"/>
    </xf>
    <xf numFmtId="0" fontId="6" fillId="0" borderId="22" xfId="0" applyFont="1" applyFill="1" applyBorder="1" applyAlignment="1">
      <alignment horizontal="center" vertical="center"/>
    </xf>
    <xf numFmtId="0" fontId="10" fillId="0" borderId="31" xfId="0" applyFont="1" applyFill="1" applyBorder="1" applyAlignment="1">
      <alignment horizontal="center" vertical="center"/>
    </xf>
    <xf numFmtId="0" fontId="10" fillId="0" borderId="22" xfId="0" applyFont="1" applyFill="1" applyBorder="1" applyAlignment="1">
      <alignment horizontal="center" vertical="center"/>
    </xf>
    <xf numFmtId="164" fontId="4" fillId="0" borderId="32" xfId="0" applyNumberFormat="1" applyFont="1" applyBorder="1"/>
    <xf numFmtId="0" fontId="3" fillId="0" borderId="0" xfId="0" applyFont="1" applyBorder="1"/>
    <xf numFmtId="0" fontId="3" fillId="0" borderId="22" xfId="0" applyFont="1" applyBorder="1"/>
    <xf numFmtId="0" fontId="18" fillId="0" borderId="0" xfId="0" applyFont="1" applyBorder="1"/>
    <xf numFmtId="0" fontId="0" fillId="0" borderId="22" xfId="0" applyBorder="1"/>
    <xf numFmtId="0" fontId="0" fillId="0" borderId="32" xfId="0" applyBorder="1"/>
    <xf numFmtId="0" fontId="18" fillId="0" borderId="0" xfId="0" applyFont="1" applyAlignment="1">
      <alignment horizontal="left"/>
    </xf>
    <xf numFmtId="0" fontId="18" fillId="0" borderId="15" xfId="1" applyFont="1" applyBorder="1" applyAlignment="1">
      <alignment horizontal="left"/>
    </xf>
    <xf numFmtId="0" fontId="18" fillId="0" borderId="0" xfId="1" applyFont="1" applyAlignment="1">
      <alignment horizontal="left"/>
    </xf>
    <xf numFmtId="0" fontId="18" fillId="0" borderId="0" xfId="1" applyFont="1" applyBorder="1" applyAlignment="1">
      <alignment horizontal="left"/>
    </xf>
    <xf numFmtId="0" fontId="6" fillId="0" borderId="7" xfId="1" applyFont="1" applyBorder="1" applyAlignment="1">
      <alignment horizontal="center" vertical="center"/>
    </xf>
    <xf numFmtId="0" fontId="5" fillId="0" borderId="10" xfId="1" applyFont="1" applyBorder="1" applyAlignment="1">
      <alignment horizontal="center"/>
    </xf>
    <xf numFmtId="0" fontId="5" fillId="0" borderId="2" xfId="1" applyFont="1" applyBorder="1" applyAlignment="1">
      <alignment horizontal="center"/>
    </xf>
    <xf numFmtId="0" fontId="6" fillId="2" borderId="12" xfId="1" applyFont="1" applyFill="1" applyBorder="1" applyAlignment="1">
      <alignment horizontal="center"/>
    </xf>
    <xf numFmtId="0" fontId="6" fillId="2" borderId="13" xfId="1" applyFont="1" applyFill="1" applyBorder="1" applyAlignment="1">
      <alignment horizontal="center"/>
    </xf>
    <xf numFmtId="0" fontId="0" fillId="0" borderId="22" xfId="0" applyBorder="1" applyAlignment="1">
      <alignment horizontal="center"/>
    </xf>
    <xf numFmtId="0" fontId="14" fillId="6" borderId="0" xfId="0" applyFont="1" applyFill="1" applyAlignment="1">
      <alignment horizontal="center" vertical="center" wrapText="1"/>
    </xf>
    <xf numFmtId="0" fontId="16" fillId="0" borderId="24" xfId="0" applyFont="1" applyBorder="1" applyAlignment="1">
      <alignment horizontal="center" vertical="center"/>
    </xf>
    <xf numFmtId="0" fontId="16" fillId="0" borderId="25" xfId="0" applyFont="1" applyBorder="1" applyAlignment="1">
      <alignment horizontal="center" vertical="center"/>
    </xf>
    <xf numFmtId="0" fontId="16" fillId="0" borderId="26" xfId="0" applyFont="1" applyBorder="1" applyAlignment="1">
      <alignment horizontal="center" vertical="center"/>
    </xf>
    <xf numFmtId="0" fontId="6" fillId="0" borderId="14" xfId="1" applyFont="1" applyBorder="1" applyAlignment="1">
      <alignment horizontal="center" vertical="center"/>
    </xf>
    <xf numFmtId="0" fontId="6" fillId="0" borderId="15" xfId="1" applyFont="1" applyBorder="1" applyAlignment="1">
      <alignment horizontal="center" vertical="center"/>
    </xf>
    <xf numFmtId="0" fontId="6" fillId="0" borderId="21" xfId="1" applyFont="1" applyBorder="1" applyAlignment="1">
      <alignment horizontal="center" vertical="center"/>
    </xf>
    <xf numFmtId="0" fontId="6" fillId="0" borderId="20" xfId="1" applyFont="1" applyBorder="1" applyAlignment="1">
      <alignment horizontal="center" vertical="center"/>
    </xf>
    <xf numFmtId="0" fontId="6" fillId="0" borderId="19" xfId="1" applyFont="1" applyBorder="1" applyAlignment="1">
      <alignment horizontal="center" vertical="center"/>
    </xf>
    <xf numFmtId="0" fontId="6" fillId="0" borderId="15" xfId="1" applyFont="1" applyBorder="1" applyAlignment="1">
      <alignment horizontal="center" vertical="center" wrapText="1"/>
    </xf>
    <xf numFmtId="0" fontId="15" fillId="2" borderId="1" xfId="0" applyFont="1" applyFill="1" applyBorder="1" applyAlignment="1">
      <alignment horizontal="center" vertical="center" wrapText="1"/>
    </xf>
    <xf numFmtId="0" fontId="6" fillId="5" borderId="7" xfId="1" applyFont="1" applyFill="1" applyBorder="1" applyAlignment="1">
      <alignment horizontal="center" vertical="center"/>
    </xf>
    <xf numFmtId="0" fontId="6" fillId="0" borderId="16" xfId="1" applyFont="1" applyBorder="1" applyAlignment="1">
      <alignment horizontal="center" vertical="center"/>
    </xf>
    <xf numFmtId="0" fontId="6" fillId="5" borderId="19" xfId="1" applyFont="1" applyFill="1" applyBorder="1" applyAlignment="1">
      <alignment horizontal="center" vertical="center" wrapText="1"/>
    </xf>
    <xf numFmtId="0" fontId="6" fillId="5" borderId="21" xfId="1" applyFont="1" applyFill="1" applyBorder="1" applyAlignment="1">
      <alignment horizontal="center" vertical="center" wrapText="1"/>
    </xf>
    <xf numFmtId="0" fontId="6" fillId="5" borderId="20" xfId="1" applyFont="1" applyFill="1" applyBorder="1" applyAlignment="1">
      <alignment horizontal="center" vertical="center" wrapText="1"/>
    </xf>
    <xf numFmtId="0" fontId="16" fillId="0" borderId="4" xfId="0" applyFont="1" applyBorder="1" applyAlignment="1">
      <alignment horizontal="center" vertical="center"/>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6" fillId="0" borderId="28" xfId="1" applyFont="1" applyBorder="1" applyAlignment="1">
      <alignment horizontal="center" vertical="center"/>
    </xf>
    <xf numFmtId="0" fontId="6" fillId="0" borderId="29" xfId="1" applyFont="1" applyBorder="1" applyAlignment="1">
      <alignment horizontal="center" vertical="center"/>
    </xf>
    <xf numFmtId="0" fontId="6" fillId="0" borderId="30" xfId="1" applyFont="1" applyBorder="1" applyAlignment="1">
      <alignment horizontal="center" vertical="center"/>
    </xf>
    <xf numFmtId="0" fontId="18" fillId="0" borderId="0" xfId="0" applyFont="1" applyBorder="1" applyAlignment="1">
      <alignment horizontal="left"/>
    </xf>
    <xf numFmtId="0" fontId="5" fillId="0" borderId="10" xfId="1" applyFont="1" applyFill="1" applyBorder="1" applyAlignment="1">
      <alignment horizontal="center"/>
    </xf>
    <xf numFmtId="0" fontId="5" fillId="0" borderId="2" xfId="1" applyFont="1" applyFill="1" applyBorder="1" applyAlignment="1">
      <alignment horizontal="center"/>
    </xf>
    <xf numFmtId="0" fontId="6" fillId="0" borderId="14" xfId="1" applyFont="1" applyFill="1" applyBorder="1" applyAlignment="1">
      <alignment horizontal="center" vertical="center"/>
    </xf>
    <xf numFmtId="0" fontId="6" fillId="0" borderId="16" xfId="1" applyFont="1" applyFill="1" applyBorder="1" applyAlignment="1">
      <alignment horizontal="center" vertical="center"/>
    </xf>
    <xf numFmtId="0" fontId="6" fillId="0" borderId="14" xfId="1" applyFont="1" applyFill="1" applyBorder="1" applyAlignment="1">
      <alignment horizontal="center" vertical="center" wrapText="1"/>
    </xf>
    <xf numFmtId="0" fontId="6" fillId="0" borderId="16"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6" fillId="0" borderId="21" xfId="1" applyFont="1" applyFill="1" applyBorder="1" applyAlignment="1">
      <alignment horizontal="center" vertical="center" wrapText="1"/>
    </xf>
    <xf numFmtId="0" fontId="6" fillId="0" borderId="20" xfId="1" applyFont="1" applyFill="1" applyBorder="1" applyAlignment="1">
      <alignment horizontal="center" vertical="center" wrapText="1"/>
    </xf>
    <xf numFmtId="0" fontId="6" fillId="0" borderId="21" xfId="1" applyFont="1" applyFill="1" applyBorder="1" applyAlignment="1">
      <alignment horizontal="center" vertical="center"/>
    </xf>
    <xf numFmtId="0" fontId="6" fillId="0" borderId="7" xfId="1" applyFont="1" applyFill="1" applyBorder="1" applyAlignment="1">
      <alignment horizontal="center" vertical="center"/>
    </xf>
    <xf numFmtId="0" fontId="6" fillId="0" borderId="19" xfId="1" applyFont="1" applyFill="1" applyBorder="1" applyAlignment="1">
      <alignment horizontal="center" vertical="center"/>
    </xf>
    <xf numFmtId="0" fontId="6" fillId="0" borderId="20" xfId="1" applyFont="1" applyFill="1" applyBorder="1" applyAlignment="1">
      <alignment horizontal="center" vertical="center"/>
    </xf>
    <xf numFmtId="0" fontId="6" fillId="0" borderId="15" xfId="1" applyFont="1" applyFill="1" applyBorder="1" applyAlignment="1">
      <alignment horizontal="center" vertical="center" wrapText="1"/>
    </xf>
    <xf numFmtId="0" fontId="16" fillId="0" borderId="4" xfId="0" applyFont="1" applyFill="1" applyBorder="1" applyAlignment="1">
      <alignment horizontal="center" vertical="center"/>
    </xf>
    <xf numFmtId="0" fontId="16" fillId="0" borderId="5" xfId="0" applyFont="1" applyFill="1" applyBorder="1" applyAlignment="1">
      <alignment horizontal="center" vertical="center"/>
    </xf>
    <xf numFmtId="0" fontId="16" fillId="0" borderId="6" xfId="0" applyFont="1" applyFill="1" applyBorder="1" applyAlignment="1">
      <alignment horizontal="center" vertical="center"/>
    </xf>
    <xf numFmtId="0" fontId="6" fillId="0" borderId="15" xfId="1" applyFont="1" applyFill="1" applyBorder="1" applyAlignment="1">
      <alignment horizontal="center" vertical="center"/>
    </xf>
    <xf numFmtId="0" fontId="0" fillId="0" borderId="16" xfId="0" applyFill="1" applyBorder="1" applyAlignment="1">
      <alignment horizontal="center" vertical="center" wrapText="1"/>
    </xf>
    <xf numFmtId="0" fontId="6" fillId="0" borderId="7" xfId="1" applyFont="1" applyFill="1" applyBorder="1" applyAlignment="1">
      <alignment horizontal="center" vertical="center" wrapText="1"/>
    </xf>
    <xf numFmtId="0" fontId="18" fillId="0" borderId="15" xfId="1" applyFont="1" applyFill="1" applyBorder="1" applyAlignment="1">
      <alignment horizontal="left"/>
    </xf>
    <xf numFmtId="0" fontId="18" fillId="0" borderId="0" xfId="1" applyFont="1" applyFill="1" applyAlignment="1">
      <alignment horizontal="left"/>
    </xf>
    <xf numFmtId="0" fontId="6" fillId="0" borderId="7" xfId="1" applyFont="1" applyBorder="1" applyAlignment="1">
      <alignment horizontal="center" vertical="center" wrapText="1"/>
    </xf>
    <xf numFmtId="0" fontId="6" fillId="0" borderId="1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14" xfId="1" applyFont="1" applyBorder="1" applyAlignment="1">
      <alignment horizontal="center" vertical="center" wrapText="1"/>
    </xf>
    <xf numFmtId="0" fontId="6" fillId="0" borderId="16" xfId="1" applyFont="1" applyBorder="1" applyAlignment="1">
      <alignment horizontal="center" vertical="center" wrapText="1"/>
    </xf>
    <xf numFmtId="0" fontId="18" fillId="0" borderId="23" xfId="0" applyFont="1" applyBorder="1" applyAlignment="1">
      <alignment horizontal="left"/>
    </xf>
    <xf numFmtId="0" fontId="2" fillId="3" borderId="0" xfId="0" applyFont="1" applyFill="1" applyAlignment="1">
      <alignment horizontal="center" vertical="center"/>
    </xf>
    <xf numFmtId="0" fontId="17" fillId="3" borderId="1" xfId="0" applyFont="1" applyFill="1" applyBorder="1" applyAlignment="1">
      <alignment horizontal="center"/>
    </xf>
    <xf numFmtId="0" fontId="2" fillId="4" borderId="17" xfId="0" applyFont="1" applyFill="1" applyBorder="1" applyAlignment="1">
      <alignment horizontal="center" vertical="center"/>
    </xf>
    <xf numFmtId="0" fontId="2" fillId="4" borderId="2" xfId="0" applyFont="1" applyFill="1" applyBorder="1" applyAlignment="1">
      <alignment horizontal="center" vertical="center"/>
    </xf>
  </cellXfs>
  <cellStyles count="3">
    <cellStyle name="NiveauLigne_2" xfId="1" builtinId="1" iLevel="1"/>
    <cellStyle name="Normal" xfId="0" builtinId="0"/>
    <cellStyle name="Pourcentage" xfId="2" builtinId="5"/>
  </cellStyles>
  <dxfs count="248">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colors>
    <mruColors>
      <color rgb="FFCCCC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tabColor rgb="FFCCCCFF"/>
  </sheetPr>
  <dimension ref="A1:H133"/>
  <sheetViews>
    <sheetView topLeftCell="A95" workbookViewId="0">
      <selection activeCell="G111" sqref="G111"/>
    </sheetView>
  </sheetViews>
  <sheetFormatPr baseColWidth="10" defaultRowHeight="15" x14ac:dyDescent="0.25"/>
  <cols>
    <col min="1" max="1" width="22.7109375" customWidth="1"/>
    <col min="2" max="2" width="23.7109375" customWidth="1"/>
    <col min="3" max="3" width="11.7109375" customWidth="1"/>
    <col min="4" max="4" width="27.7109375" customWidth="1"/>
    <col min="5" max="5" width="20.7109375" customWidth="1"/>
  </cols>
  <sheetData>
    <row r="1" spans="1:8" ht="55.15" customHeight="1" x14ac:dyDescent="0.25">
      <c r="A1" s="102" t="s">
        <v>437</v>
      </c>
      <c r="B1" s="102"/>
      <c r="C1" s="102"/>
      <c r="D1" s="102"/>
      <c r="E1" s="102"/>
    </row>
    <row r="2" spans="1:8" ht="16.899999999999999" customHeight="1" x14ac:dyDescent="0.25">
      <c r="A2" s="101"/>
      <c r="B2" s="101"/>
      <c r="C2" s="101"/>
      <c r="D2" s="101"/>
      <c r="E2" s="101"/>
    </row>
    <row r="3" spans="1:8" s="2" customFormat="1" ht="58.9" customHeight="1" x14ac:dyDescent="0.25">
      <c r="A3" s="112" t="s">
        <v>98</v>
      </c>
      <c r="B3" s="112"/>
      <c r="C3" s="112"/>
      <c r="D3" s="112"/>
      <c r="E3" s="112"/>
    </row>
    <row r="4" spans="1:8" ht="15.75" thickBot="1" x14ac:dyDescent="0.3"/>
    <row r="5" spans="1:8" s="3" customFormat="1" ht="37.9" customHeight="1" thickTop="1" x14ac:dyDescent="0.25">
      <c r="A5" s="118" t="s">
        <v>99</v>
      </c>
      <c r="B5" s="119"/>
      <c r="C5" s="119"/>
      <c r="D5" s="119"/>
      <c r="E5" s="120"/>
    </row>
    <row r="6" spans="1:8" s="4" customFormat="1" ht="28.5" customHeight="1" x14ac:dyDescent="0.25">
      <c r="A6" s="26"/>
      <c r="B6" s="7" t="s">
        <v>0</v>
      </c>
      <c r="C6" s="7" t="s">
        <v>438</v>
      </c>
      <c r="D6" s="7" t="s">
        <v>13</v>
      </c>
      <c r="E6" s="7" t="s">
        <v>12</v>
      </c>
    </row>
    <row r="7" spans="1:8" s="3" customFormat="1" x14ac:dyDescent="0.25">
      <c r="A7" s="108" t="s">
        <v>436</v>
      </c>
      <c r="B7" s="5" t="s">
        <v>2</v>
      </c>
      <c r="C7" s="9">
        <v>50</v>
      </c>
      <c r="D7" s="6"/>
      <c r="E7" s="14">
        <f t="shared" ref="E7:E53" si="0">+D7/C7</f>
        <v>0</v>
      </c>
      <c r="F7" s="93" t="str">
        <f>IF(D7="","Veuillez compléter de prix","")</f>
        <v>Veuillez compléter de prix</v>
      </c>
      <c r="G7" s="94"/>
      <c r="H7" s="94"/>
    </row>
    <row r="8" spans="1:8" s="3" customFormat="1" x14ac:dyDescent="0.25">
      <c r="A8" s="108"/>
      <c r="B8" s="5" t="s">
        <v>4</v>
      </c>
      <c r="C8" s="9">
        <v>24</v>
      </c>
      <c r="D8" s="6"/>
      <c r="E8" s="14">
        <f t="shared" si="0"/>
        <v>0</v>
      </c>
      <c r="F8" s="93" t="str">
        <f t="shared" ref="F8:F58" si="1">IF(D8="","Veuillez compléter de prix","")</f>
        <v>Veuillez compléter de prix</v>
      </c>
      <c r="G8" s="94"/>
      <c r="H8" s="94"/>
    </row>
    <row r="9" spans="1:8" s="3" customFormat="1" x14ac:dyDescent="0.25">
      <c r="A9" s="109"/>
      <c r="B9" s="5" t="s">
        <v>8</v>
      </c>
      <c r="C9" s="9">
        <v>65</v>
      </c>
      <c r="D9" s="6"/>
      <c r="E9" s="14">
        <f t="shared" si="0"/>
        <v>0</v>
      </c>
      <c r="F9" s="93" t="str">
        <f t="shared" si="1"/>
        <v>Veuillez compléter de prix</v>
      </c>
      <c r="G9" s="94"/>
      <c r="H9" s="94"/>
    </row>
    <row r="10" spans="1:8" s="3" customFormat="1" x14ac:dyDescent="0.25">
      <c r="A10" s="97" t="s">
        <v>127</v>
      </c>
      <c r="B10" s="98"/>
      <c r="C10" s="10">
        <f>SUBTOTAL(9,C7:C9)</f>
        <v>139</v>
      </c>
      <c r="D10" s="11">
        <f>SUBTOTAL(9,D8:D9)</f>
        <v>0</v>
      </c>
      <c r="E10" s="14"/>
      <c r="F10" s="93" t="str">
        <f t="shared" si="1"/>
        <v/>
      </c>
      <c r="G10" s="94"/>
      <c r="H10" s="94"/>
    </row>
    <row r="11" spans="1:8" s="3" customFormat="1" x14ac:dyDescent="0.25">
      <c r="A11" s="107" t="s">
        <v>64</v>
      </c>
      <c r="B11" s="5" t="s">
        <v>3</v>
      </c>
      <c r="C11" s="9">
        <v>210</v>
      </c>
      <c r="D11" s="6"/>
      <c r="E11" s="14">
        <f t="shared" si="0"/>
        <v>0</v>
      </c>
      <c r="F11" s="93" t="str">
        <f t="shared" si="1"/>
        <v>Veuillez compléter de prix</v>
      </c>
      <c r="G11" s="94"/>
      <c r="H11" s="94"/>
    </row>
    <row r="12" spans="1:8" s="3" customFormat="1" x14ac:dyDescent="0.25">
      <c r="A12" s="107"/>
      <c r="B12" s="5" t="s">
        <v>2</v>
      </c>
      <c r="C12" s="9">
        <v>102</v>
      </c>
      <c r="D12" s="6"/>
      <c r="E12" s="14">
        <f t="shared" si="0"/>
        <v>0</v>
      </c>
      <c r="F12" s="93" t="str">
        <f t="shared" si="1"/>
        <v>Veuillez compléter de prix</v>
      </c>
      <c r="G12" s="94"/>
      <c r="H12" s="94"/>
    </row>
    <row r="13" spans="1:8" s="3" customFormat="1" x14ac:dyDescent="0.25">
      <c r="A13" s="107"/>
      <c r="B13" s="5" t="s">
        <v>8</v>
      </c>
      <c r="C13" s="9">
        <v>72</v>
      </c>
      <c r="D13" s="6"/>
      <c r="E13" s="14">
        <f t="shared" si="0"/>
        <v>0</v>
      </c>
      <c r="F13" s="93" t="str">
        <f t="shared" si="1"/>
        <v>Veuillez compléter de prix</v>
      </c>
      <c r="G13" s="94"/>
      <c r="H13" s="94"/>
    </row>
    <row r="14" spans="1:8" s="3" customFormat="1" x14ac:dyDescent="0.25">
      <c r="A14" s="107"/>
      <c r="B14" s="5" t="s">
        <v>4</v>
      </c>
      <c r="C14" s="9">
        <v>8</v>
      </c>
      <c r="D14" s="6"/>
      <c r="E14" s="14">
        <f t="shared" si="0"/>
        <v>0</v>
      </c>
      <c r="F14" s="93" t="str">
        <f t="shared" si="1"/>
        <v>Veuillez compléter de prix</v>
      </c>
      <c r="G14" s="94"/>
      <c r="H14" s="94"/>
    </row>
    <row r="15" spans="1:8" s="3" customFormat="1" x14ac:dyDescent="0.25">
      <c r="A15" s="97" t="s">
        <v>126</v>
      </c>
      <c r="B15" s="98"/>
      <c r="C15" s="10">
        <f>SUM(C11:C14)</f>
        <v>392</v>
      </c>
      <c r="D15" s="11">
        <f>SUM(D11:D14)</f>
        <v>0</v>
      </c>
      <c r="E15" s="14"/>
      <c r="F15" s="93" t="str">
        <f t="shared" si="1"/>
        <v/>
      </c>
      <c r="G15" s="94"/>
      <c r="H15" s="94"/>
    </row>
    <row r="16" spans="1:8" s="3" customFormat="1" x14ac:dyDescent="0.25">
      <c r="A16" s="96" t="s">
        <v>65</v>
      </c>
      <c r="B16" s="5" t="s">
        <v>5</v>
      </c>
      <c r="C16" s="9">
        <v>84</v>
      </c>
      <c r="D16" s="6"/>
      <c r="E16" s="14">
        <f t="shared" si="0"/>
        <v>0</v>
      </c>
      <c r="F16" s="93" t="str">
        <f t="shared" si="1"/>
        <v>Veuillez compléter de prix</v>
      </c>
      <c r="G16" s="94"/>
      <c r="H16" s="94"/>
    </row>
    <row r="17" spans="1:8" s="3" customFormat="1" x14ac:dyDescent="0.25">
      <c r="A17" s="96"/>
      <c r="B17" s="5" t="s">
        <v>3</v>
      </c>
      <c r="C17" s="9">
        <v>821</v>
      </c>
      <c r="D17" s="6"/>
      <c r="E17" s="14">
        <f t="shared" si="0"/>
        <v>0</v>
      </c>
      <c r="F17" s="93" t="str">
        <f t="shared" ref="F17:F18" si="2">IF(D17="","Veuillez compléter de prix","")</f>
        <v>Veuillez compléter de prix</v>
      </c>
      <c r="G17" s="94"/>
      <c r="H17" s="94"/>
    </row>
    <row r="18" spans="1:8" s="3" customFormat="1" x14ac:dyDescent="0.25">
      <c r="A18" s="96"/>
      <c r="B18" s="5" t="s">
        <v>7</v>
      </c>
      <c r="C18" s="9">
        <v>28</v>
      </c>
      <c r="D18" s="6"/>
      <c r="E18" s="14">
        <f t="shared" si="0"/>
        <v>0</v>
      </c>
      <c r="F18" s="93" t="str">
        <f t="shared" si="2"/>
        <v>Veuillez compléter de prix</v>
      </c>
      <c r="G18" s="94"/>
      <c r="H18" s="94"/>
    </row>
    <row r="19" spans="1:8" s="3" customFormat="1" x14ac:dyDescent="0.25">
      <c r="A19" s="96"/>
      <c r="B19" s="5" t="s">
        <v>2</v>
      </c>
      <c r="C19" s="9">
        <v>396</v>
      </c>
      <c r="D19" s="6"/>
      <c r="E19" s="14">
        <f t="shared" si="0"/>
        <v>0</v>
      </c>
      <c r="F19" s="93" t="str">
        <f t="shared" si="1"/>
        <v>Veuillez compléter de prix</v>
      </c>
      <c r="G19" s="94"/>
      <c r="H19" s="94"/>
    </row>
    <row r="20" spans="1:8" s="3" customFormat="1" x14ac:dyDescent="0.25">
      <c r="A20" s="96"/>
      <c r="B20" s="5" t="s">
        <v>4</v>
      </c>
      <c r="C20" s="9">
        <v>81</v>
      </c>
      <c r="D20" s="6"/>
      <c r="E20" s="14">
        <f t="shared" si="0"/>
        <v>0</v>
      </c>
      <c r="F20" s="93" t="str">
        <f t="shared" ref="F20" si="3">IF(D20="","Veuillez compléter de prix","")</f>
        <v>Veuillez compléter de prix</v>
      </c>
      <c r="G20" s="94"/>
      <c r="H20" s="94"/>
    </row>
    <row r="21" spans="1:8" s="3" customFormat="1" x14ac:dyDescent="0.25">
      <c r="A21" s="96"/>
      <c r="B21" s="5" t="s">
        <v>6</v>
      </c>
      <c r="C21" s="9">
        <v>14</v>
      </c>
      <c r="D21" s="6"/>
      <c r="E21" s="14">
        <f t="shared" si="0"/>
        <v>0</v>
      </c>
      <c r="F21" s="93" t="str">
        <f t="shared" si="1"/>
        <v>Veuillez compléter de prix</v>
      </c>
      <c r="G21" s="94"/>
      <c r="H21" s="94"/>
    </row>
    <row r="22" spans="1:8" s="3" customFormat="1" x14ac:dyDescent="0.25">
      <c r="A22" s="97" t="s">
        <v>125</v>
      </c>
      <c r="B22" s="98"/>
      <c r="C22" s="10">
        <f>SUM(C16:C21)</f>
        <v>1424</v>
      </c>
      <c r="D22" s="11">
        <f>SUM(D16:D21)</f>
        <v>0</v>
      </c>
      <c r="E22" s="14"/>
      <c r="F22" s="93" t="str">
        <f t="shared" si="1"/>
        <v/>
      </c>
      <c r="G22" s="94"/>
      <c r="H22" s="94"/>
    </row>
    <row r="23" spans="1:8" s="3" customFormat="1" x14ac:dyDescent="0.25">
      <c r="A23" s="111" t="s">
        <v>66</v>
      </c>
      <c r="B23" s="5" t="s">
        <v>2</v>
      </c>
      <c r="C23" s="9">
        <v>158</v>
      </c>
      <c r="D23" s="6"/>
      <c r="E23" s="14">
        <f t="shared" si="0"/>
        <v>0</v>
      </c>
      <c r="F23" s="93" t="str">
        <f t="shared" si="1"/>
        <v>Veuillez compléter de prix</v>
      </c>
      <c r="G23" s="94"/>
      <c r="H23" s="94"/>
    </row>
    <row r="24" spans="1:8" s="3" customFormat="1" x14ac:dyDescent="0.25">
      <c r="A24" s="111"/>
      <c r="B24" s="5" t="s">
        <v>4</v>
      </c>
      <c r="C24" s="9">
        <v>56</v>
      </c>
      <c r="D24" s="6"/>
      <c r="E24" s="14">
        <f t="shared" si="0"/>
        <v>0</v>
      </c>
      <c r="F24" s="93" t="str">
        <f t="shared" si="1"/>
        <v>Veuillez compléter de prix</v>
      </c>
      <c r="G24" s="94"/>
      <c r="H24" s="94"/>
    </row>
    <row r="25" spans="1:8" s="3" customFormat="1" x14ac:dyDescent="0.25">
      <c r="A25" s="97" t="s">
        <v>124</v>
      </c>
      <c r="B25" s="98"/>
      <c r="C25" s="27">
        <f>SUM(C23:C24)</f>
        <v>214</v>
      </c>
      <c r="D25" s="11">
        <f>SUM(D23:D24)</f>
        <v>0</v>
      </c>
      <c r="E25" s="14"/>
      <c r="F25" s="93" t="str">
        <f t="shared" si="1"/>
        <v/>
      </c>
      <c r="G25" s="94"/>
      <c r="H25" s="94"/>
    </row>
    <row r="26" spans="1:8" s="3" customFormat="1" x14ac:dyDescent="0.25">
      <c r="A26" s="96" t="s">
        <v>67</v>
      </c>
      <c r="B26" s="5" t="s">
        <v>2</v>
      </c>
      <c r="C26" s="9">
        <v>71</v>
      </c>
      <c r="D26" s="6"/>
      <c r="E26" s="14">
        <f t="shared" si="0"/>
        <v>0</v>
      </c>
      <c r="F26" s="93" t="str">
        <f t="shared" si="1"/>
        <v>Veuillez compléter de prix</v>
      </c>
      <c r="G26" s="94"/>
      <c r="H26" s="94"/>
    </row>
    <row r="27" spans="1:8" s="3" customFormat="1" x14ac:dyDescent="0.25">
      <c r="A27" s="96"/>
      <c r="B27" s="5" t="s">
        <v>6</v>
      </c>
      <c r="C27" s="9">
        <v>87</v>
      </c>
      <c r="D27" s="6"/>
      <c r="E27" s="14">
        <f t="shared" si="0"/>
        <v>0</v>
      </c>
      <c r="F27" s="93" t="str">
        <f t="shared" si="1"/>
        <v>Veuillez compléter de prix</v>
      </c>
      <c r="G27" s="94"/>
      <c r="H27" s="94"/>
    </row>
    <row r="28" spans="1:8" s="3" customFormat="1" x14ac:dyDescent="0.25">
      <c r="A28" s="97" t="s">
        <v>123</v>
      </c>
      <c r="B28" s="98"/>
      <c r="C28" s="10">
        <f>SUM(C26:C27)</f>
        <v>158</v>
      </c>
      <c r="D28" s="11">
        <f>SUM(D26:D27)</f>
        <v>0</v>
      </c>
      <c r="E28" s="14"/>
      <c r="F28" s="93" t="str">
        <f t="shared" si="1"/>
        <v/>
      </c>
      <c r="G28" s="94"/>
      <c r="H28" s="94"/>
    </row>
    <row r="29" spans="1:8" s="3" customFormat="1" x14ac:dyDescent="0.25">
      <c r="A29" s="115" t="s">
        <v>68</v>
      </c>
      <c r="B29" s="5" t="s">
        <v>2</v>
      </c>
      <c r="C29" s="9">
        <v>22</v>
      </c>
      <c r="D29" s="6"/>
      <c r="E29" s="14">
        <f t="shared" si="0"/>
        <v>0</v>
      </c>
      <c r="F29" s="93" t="str">
        <f t="shared" si="1"/>
        <v>Veuillez compléter de prix</v>
      </c>
      <c r="G29" s="94"/>
      <c r="H29" s="94"/>
    </row>
    <row r="30" spans="1:8" s="3" customFormat="1" x14ac:dyDescent="0.25">
      <c r="A30" s="116"/>
      <c r="B30" s="5" t="s">
        <v>4</v>
      </c>
      <c r="C30" s="9">
        <v>28</v>
      </c>
      <c r="D30" s="6"/>
      <c r="E30" s="14">
        <f t="shared" si="0"/>
        <v>0</v>
      </c>
      <c r="F30" s="93" t="str">
        <f t="shared" ref="F30" si="4">IF(D30="","Veuillez compléter de prix","")</f>
        <v>Veuillez compléter de prix</v>
      </c>
      <c r="G30" s="94"/>
      <c r="H30" s="94"/>
    </row>
    <row r="31" spans="1:8" s="3" customFormat="1" x14ac:dyDescent="0.25">
      <c r="A31" s="117"/>
      <c r="B31" s="5" t="s">
        <v>9</v>
      </c>
      <c r="C31" s="9">
        <v>600</v>
      </c>
      <c r="D31" s="6"/>
      <c r="E31" s="14">
        <f t="shared" si="0"/>
        <v>0</v>
      </c>
      <c r="F31" s="93" t="str">
        <f t="shared" si="1"/>
        <v>Veuillez compléter de prix</v>
      </c>
      <c r="G31" s="94"/>
      <c r="H31" s="94"/>
    </row>
    <row r="32" spans="1:8" s="3" customFormat="1" x14ac:dyDescent="0.25">
      <c r="A32" s="97" t="s">
        <v>122</v>
      </c>
      <c r="B32" s="98"/>
      <c r="C32" s="10">
        <f>SUM(C29:C31)</f>
        <v>650</v>
      </c>
      <c r="D32" s="11">
        <f>SUM(D29:D31)</f>
        <v>0</v>
      </c>
      <c r="E32" s="14"/>
      <c r="F32" s="93" t="str">
        <f t="shared" si="1"/>
        <v/>
      </c>
      <c r="G32" s="94"/>
      <c r="H32" s="94"/>
    </row>
    <row r="33" spans="1:8" s="3" customFormat="1" x14ac:dyDescent="0.25">
      <c r="A33" s="96" t="s">
        <v>69</v>
      </c>
      <c r="B33" s="5" t="s">
        <v>5</v>
      </c>
      <c r="C33" s="9">
        <v>332</v>
      </c>
      <c r="D33" s="6"/>
      <c r="E33" s="14">
        <f t="shared" si="0"/>
        <v>0</v>
      </c>
      <c r="F33" s="93" t="str">
        <f t="shared" si="1"/>
        <v>Veuillez compléter de prix</v>
      </c>
      <c r="G33" s="94"/>
      <c r="H33" s="94"/>
    </row>
    <row r="34" spans="1:8" s="3" customFormat="1" x14ac:dyDescent="0.25">
      <c r="A34" s="96"/>
      <c r="B34" s="5" t="s">
        <v>2</v>
      </c>
      <c r="C34" s="9">
        <v>82</v>
      </c>
      <c r="D34" s="6"/>
      <c r="E34" s="14">
        <f t="shared" si="0"/>
        <v>0</v>
      </c>
      <c r="F34" s="93" t="str">
        <f t="shared" si="1"/>
        <v>Veuillez compléter de prix</v>
      </c>
      <c r="G34" s="94"/>
      <c r="H34" s="94"/>
    </row>
    <row r="35" spans="1:8" s="3" customFormat="1" x14ac:dyDescent="0.25">
      <c r="A35" s="96"/>
      <c r="B35" s="5" t="s">
        <v>4</v>
      </c>
      <c r="C35" s="9">
        <v>12</v>
      </c>
      <c r="D35" s="6"/>
      <c r="E35" s="14">
        <f t="shared" si="0"/>
        <v>0</v>
      </c>
      <c r="F35" s="93" t="str">
        <f t="shared" si="1"/>
        <v>Veuillez compléter de prix</v>
      </c>
      <c r="G35" s="94"/>
      <c r="H35" s="94"/>
    </row>
    <row r="36" spans="1:8" s="3" customFormat="1" x14ac:dyDescent="0.25">
      <c r="A36" s="96"/>
      <c r="B36" s="5" t="s">
        <v>6</v>
      </c>
      <c r="C36" s="9">
        <v>11</v>
      </c>
      <c r="D36" s="6"/>
      <c r="E36" s="14">
        <f t="shared" si="0"/>
        <v>0</v>
      </c>
      <c r="F36" s="93" t="str">
        <f t="shared" si="1"/>
        <v>Veuillez compléter de prix</v>
      </c>
      <c r="G36" s="94"/>
      <c r="H36" s="94"/>
    </row>
    <row r="37" spans="1:8" s="3" customFormat="1" x14ac:dyDescent="0.25">
      <c r="A37" s="97" t="s">
        <v>121</v>
      </c>
      <c r="B37" s="98"/>
      <c r="C37" s="10">
        <f>SUM(C33:C36)</f>
        <v>437</v>
      </c>
      <c r="D37" s="11">
        <f>SUM(D33:D36)</f>
        <v>0</v>
      </c>
      <c r="E37" s="14"/>
      <c r="F37" s="93" t="str">
        <f t="shared" si="1"/>
        <v/>
      </c>
      <c r="G37" s="94"/>
      <c r="H37" s="94"/>
    </row>
    <row r="38" spans="1:8" s="3" customFormat="1" x14ac:dyDescent="0.25">
      <c r="A38" s="96" t="s">
        <v>70</v>
      </c>
      <c r="B38" s="5" t="s">
        <v>5</v>
      </c>
      <c r="C38" s="9">
        <v>35</v>
      </c>
      <c r="D38" s="6"/>
      <c r="E38" s="14">
        <f t="shared" si="0"/>
        <v>0</v>
      </c>
      <c r="F38" s="93" t="str">
        <f t="shared" si="1"/>
        <v>Veuillez compléter de prix</v>
      </c>
      <c r="G38" s="94"/>
      <c r="H38" s="94"/>
    </row>
    <row r="39" spans="1:8" s="3" customFormat="1" x14ac:dyDescent="0.25">
      <c r="A39" s="96"/>
      <c r="B39" s="5" t="s">
        <v>3</v>
      </c>
      <c r="C39" s="9">
        <v>216</v>
      </c>
      <c r="D39" s="6"/>
      <c r="E39" s="14">
        <f t="shared" si="0"/>
        <v>0</v>
      </c>
      <c r="F39" s="93" t="str">
        <f t="shared" si="1"/>
        <v>Veuillez compléter de prix</v>
      </c>
      <c r="G39" s="94"/>
      <c r="H39" s="94"/>
    </row>
    <row r="40" spans="1:8" s="3" customFormat="1" x14ac:dyDescent="0.25">
      <c r="A40" s="96"/>
      <c r="B40" s="5" t="s">
        <v>2</v>
      </c>
      <c r="C40" s="9">
        <v>81</v>
      </c>
      <c r="D40" s="6"/>
      <c r="E40" s="14">
        <f t="shared" si="0"/>
        <v>0</v>
      </c>
      <c r="F40" s="93" t="str">
        <f t="shared" si="1"/>
        <v>Veuillez compléter de prix</v>
      </c>
      <c r="G40" s="94"/>
      <c r="H40" s="94"/>
    </row>
    <row r="41" spans="1:8" s="3" customFormat="1" x14ac:dyDescent="0.25">
      <c r="A41" s="96"/>
      <c r="B41" s="5" t="s">
        <v>4</v>
      </c>
      <c r="C41" s="9">
        <v>25</v>
      </c>
      <c r="D41" s="6"/>
      <c r="E41" s="14">
        <f t="shared" si="0"/>
        <v>0</v>
      </c>
      <c r="F41" s="93" t="str">
        <f t="shared" si="1"/>
        <v>Veuillez compléter de prix</v>
      </c>
      <c r="G41" s="94"/>
      <c r="H41" s="94"/>
    </row>
    <row r="42" spans="1:8" s="3" customFormat="1" x14ac:dyDescent="0.25">
      <c r="A42" s="97" t="s">
        <v>120</v>
      </c>
      <c r="B42" s="98"/>
      <c r="C42" s="10">
        <f>SUM(C38:C41)</f>
        <v>357</v>
      </c>
      <c r="D42" s="11">
        <f>SUM(D38:D41)</f>
        <v>0</v>
      </c>
      <c r="E42" s="14"/>
      <c r="F42" s="93" t="str">
        <f t="shared" si="1"/>
        <v/>
      </c>
      <c r="G42" s="94"/>
      <c r="H42" s="94"/>
    </row>
    <row r="43" spans="1:8" s="3" customFormat="1" x14ac:dyDescent="0.25">
      <c r="A43" s="96" t="s">
        <v>71</v>
      </c>
      <c r="B43" s="5" t="s">
        <v>2</v>
      </c>
      <c r="C43" s="9">
        <v>238</v>
      </c>
      <c r="D43" s="6"/>
      <c r="E43" s="14">
        <f t="shared" si="0"/>
        <v>0</v>
      </c>
      <c r="F43" s="93" t="str">
        <f t="shared" si="1"/>
        <v>Veuillez compléter de prix</v>
      </c>
      <c r="G43" s="94"/>
      <c r="H43" s="94"/>
    </row>
    <row r="44" spans="1:8" s="3" customFormat="1" x14ac:dyDescent="0.25">
      <c r="A44" s="96"/>
      <c r="B44" s="5" t="s">
        <v>4</v>
      </c>
      <c r="C44" s="9">
        <v>59</v>
      </c>
      <c r="D44" s="6"/>
      <c r="E44" s="14">
        <f t="shared" si="0"/>
        <v>0</v>
      </c>
      <c r="F44" s="93" t="str">
        <f t="shared" si="1"/>
        <v>Veuillez compléter de prix</v>
      </c>
      <c r="G44" s="94"/>
      <c r="H44" s="94"/>
    </row>
    <row r="45" spans="1:8" s="3" customFormat="1" x14ac:dyDescent="0.25">
      <c r="A45" s="97" t="s">
        <v>119</v>
      </c>
      <c r="B45" s="98"/>
      <c r="C45" s="10">
        <f>SUM(C43:C44)</f>
        <v>297</v>
      </c>
      <c r="D45" s="11">
        <f>SUM(D43:D44)</f>
        <v>0</v>
      </c>
      <c r="E45" s="14"/>
      <c r="F45" s="93" t="str">
        <f t="shared" si="1"/>
        <v/>
      </c>
      <c r="G45" s="94"/>
      <c r="H45" s="94"/>
    </row>
    <row r="46" spans="1:8" s="3" customFormat="1" x14ac:dyDescent="0.25">
      <c r="A46" s="96" t="s">
        <v>72</v>
      </c>
      <c r="B46" s="5" t="s">
        <v>3</v>
      </c>
      <c r="C46" s="9">
        <v>163</v>
      </c>
      <c r="D46" s="6"/>
      <c r="E46" s="14">
        <f t="shared" si="0"/>
        <v>0</v>
      </c>
      <c r="F46" s="93" t="str">
        <f t="shared" si="1"/>
        <v>Veuillez compléter de prix</v>
      </c>
      <c r="G46" s="94"/>
      <c r="H46" s="94"/>
    </row>
    <row r="47" spans="1:8" s="3" customFormat="1" x14ac:dyDescent="0.25">
      <c r="A47" s="96"/>
      <c r="B47" s="5" t="s">
        <v>2</v>
      </c>
      <c r="C47" s="9">
        <v>99</v>
      </c>
      <c r="D47" s="6"/>
      <c r="E47" s="14">
        <f t="shared" si="0"/>
        <v>0</v>
      </c>
      <c r="F47" s="93" t="str">
        <f t="shared" si="1"/>
        <v>Veuillez compléter de prix</v>
      </c>
      <c r="G47" s="94"/>
      <c r="H47" s="94"/>
    </row>
    <row r="48" spans="1:8" s="3" customFormat="1" x14ac:dyDescent="0.25">
      <c r="A48" s="96"/>
      <c r="B48" s="5" t="s">
        <v>4</v>
      </c>
      <c r="C48" s="9">
        <v>34</v>
      </c>
      <c r="D48" s="6"/>
      <c r="E48" s="14">
        <f t="shared" si="0"/>
        <v>0</v>
      </c>
      <c r="F48" s="93" t="str">
        <f t="shared" si="1"/>
        <v>Veuillez compléter de prix</v>
      </c>
      <c r="G48" s="94"/>
      <c r="H48" s="94"/>
    </row>
    <row r="49" spans="1:8" s="3" customFormat="1" x14ac:dyDescent="0.25">
      <c r="A49" s="97" t="s">
        <v>118</v>
      </c>
      <c r="B49" s="98"/>
      <c r="C49" s="10">
        <f>SUM(C46:C48)</f>
        <v>296</v>
      </c>
      <c r="D49" s="11">
        <f>SUM(D46:D48)</f>
        <v>0</v>
      </c>
      <c r="E49" s="14"/>
      <c r="F49" s="93" t="str">
        <f t="shared" si="1"/>
        <v/>
      </c>
      <c r="G49" s="94"/>
      <c r="H49" s="94"/>
    </row>
    <row r="50" spans="1:8" s="3" customFormat="1" x14ac:dyDescent="0.25">
      <c r="A50" s="107" t="s">
        <v>73</v>
      </c>
      <c r="B50" s="5" t="s">
        <v>5</v>
      </c>
      <c r="C50" s="9">
        <v>30</v>
      </c>
      <c r="D50" s="6"/>
      <c r="E50" s="14">
        <f t="shared" si="0"/>
        <v>0</v>
      </c>
      <c r="F50" s="93" t="str">
        <f t="shared" si="1"/>
        <v>Veuillez compléter de prix</v>
      </c>
      <c r="G50" s="94"/>
      <c r="H50" s="94"/>
    </row>
    <row r="51" spans="1:8" s="3" customFormat="1" x14ac:dyDescent="0.25">
      <c r="A51" s="107"/>
      <c r="B51" s="5" t="s">
        <v>3</v>
      </c>
      <c r="C51" s="9">
        <v>47</v>
      </c>
      <c r="D51" s="6"/>
      <c r="E51" s="14">
        <f t="shared" si="0"/>
        <v>0</v>
      </c>
      <c r="F51" s="93" t="str">
        <f t="shared" si="1"/>
        <v>Veuillez compléter de prix</v>
      </c>
      <c r="G51" s="94"/>
      <c r="H51" s="94"/>
    </row>
    <row r="52" spans="1:8" s="3" customFormat="1" x14ac:dyDescent="0.25">
      <c r="A52" s="107"/>
      <c r="B52" s="5" t="s">
        <v>2</v>
      </c>
      <c r="C52" s="9">
        <v>30</v>
      </c>
      <c r="D52" s="6"/>
      <c r="E52" s="14">
        <f t="shared" si="0"/>
        <v>0</v>
      </c>
      <c r="F52" s="93" t="str">
        <f t="shared" si="1"/>
        <v>Veuillez compléter de prix</v>
      </c>
      <c r="G52" s="94"/>
      <c r="H52" s="94"/>
    </row>
    <row r="53" spans="1:8" s="3" customFormat="1" x14ac:dyDescent="0.25">
      <c r="A53" s="114"/>
      <c r="B53" s="5" t="s">
        <v>4</v>
      </c>
      <c r="C53" s="9">
        <v>3</v>
      </c>
      <c r="D53" s="6"/>
      <c r="E53" s="14">
        <f t="shared" si="0"/>
        <v>0</v>
      </c>
      <c r="F53" s="93" t="str">
        <f t="shared" si="1"/>
        <v>Veuillez compléter de prix</v>
      </c>
      <c r="G53" s="94"/>
      <c r="H53" s="94"/>
    </row>
    <row r="54" spans="1:8" s="3" customFormat="1" x14ac:dyDescent="0.25">
      <c r="A54" s="97" t="s">
        <v>117</v>
      </c>
      <c r="B54" s="98"/>
      <c r="C54" s="10">
        <f>SUM(C50:C53)</f>
        <v>110</v>
      </c>
      <c r="D54" s="11">
        <f>SUM(D50:D53)</f>
        <v>0</v>
      </c>
      <c r="E54" s="14"/>
      <c r="F54" s="93" t="str">
        <f t="shared" si="1"/>
        <v/>
      </c>
      <c r="G54" s="94"/>
      <c r="H54" s="94"/>
    </row>
    <row r="55" spans="1:8" s="3" customFormat="1" x14ac:dyDescent="0.25">
      <c r="A55" s="113" t="s">
        <v>74</v>
      </c>
      <c r="B55" s="5" t="s">
        <v>2</v>
      </c>
      <c r="C55" s="9">
        <v>3</v>
      </c>
      <c r="D55" s="6"/>
      <c r="E55" s="14">
        <f t="shared" ref="E55:E70" si="5">+D55/C55</f>
        <v>0</v>
      </c>
      <c r="F55" s="93" t="str">
        <f t="shared" si="1"/>
        <v>Veuillez compléter de prix</v>
      </c>
      <c r="G55" s="94"/>
      <c r="H55" s="94"/>
    </row>
    <row r="56" spans="1:8" s="3" customFormat="1" x14ac:dyDescent="0.25">
      <c r="A56" s="113"/>
      <c r="B56" s="5" t="s">
        <v>4</v>
      </c>
      <c r="C56" s="9">
        <v>41</v>
      </c>
      <c r="D56" s="6"/>
      <c r="E56" s="14">
        <f t="shared" si="5"/>
        <v>0</v>
      </c>
      <c r="F56" s="93" t="str">
        <f t="shared" si="1"/>
        <v>Veuillez compléter de prix</v>
      </c>
      <c r="G56" s="94"/>
      <c r="H56" s="94"/>
    </row>
    <row r="57" spans="1:8" s="3" customFormat="1" x14ac:dyDescent="0.25">
      <c r="A57" s="97" t="s">
        <v>116</v>
      </c>
      <c r="B57" s="98"/>
      <c r="C57" s="10">
        <f>SUM(C55:C56)</f>
        <v>44</v>
      </c>
      <c r="D57" s="11">
        <f>SUM(D55:D56)</f>
        <v>0</v>
      </c>
      <c r="E57" s="14"/>
      <c r="F57" s="93" t="str">
        <f t="shared" si="1"/>
        <v/>
      </c>
      <c r="G57" s="94"/>
      <c r="H57" s="94"/>
    </row>
    <row r="58" spans="1:8" s="3" customFormat="1" x14ac:dyDescent="0.25">
      <c r="A58" s="96" t="s">
        <v>75</v>
      </c>
      <c r="B58" s="5" t="s">
        <v>2</v>
      </c>
      <c r="C58" s="9">
        <v>19</v>
      </c>
      <c r="D58" s="6"/>
      <c r="E58" s="14">
        <f t="shared" si="5"/>
        <v>0</v>
      </c>
      <c r="F58" s="93" t="str">
        <f t="shared" si="1"/>
        <v>Veuillez compléter de prix</v>
      </c>
      <c r="G58" s="94"/>
      <c r="H58" s="94"/>
    </row>
    <row r="59" spans="1:8" s="3" customFormat="1" x14ac:dyDescent="0.25">
      <c r="A59" s="96"/>
      <c r="B59" s="5" t="s">
        <v>4</v>
      </c>
      <c r="C59" s="9">
        <v>10</v>
      </c>
      <c r="D59" s="6"/>
      <c r="E59" s="14">
        <f t="shared" si="5"/>
        <v>0</v>
      </c>
      <c r="F59" s="93" t="str">
        <f t="shared" ref="F59:F70" si="6">IF(D59="","Veuillez compléter de prix","")</f>
        <v>Veuillez compléter de prix</v>
      </c>
      <c r="G59" s="94"/>
      <c r="H59" s="94"/>
    </row>
    <row r="60" spans="1:8" s="3" customFormat="1" x14ac:dyDescent="0.25">
      <c r="A60" s="97" t="s">
        <v>115</v>
      </c>
      <c r="B60" s="98"/>
      <c r="C60" s="10">
        <f>SUM(C58:C59)</f>
        <v>29</v>
      </c>
      <c r="D60" s="11">
        <f>SUM(D58:D59)</f>
        <v>0</v>
      </c>
      <c r="E60" s="14"/>
      <c r="F60" s="93" t="str">
        <f t="shared" si="6"/>
        <v/>
      </c>
      <c r="G60" s="94"/>
      <c r="H60" s="94"/>
    </row>
    <row r="61" spans="1:8" s="3" customFormat="1" x14ac:dyDescent="0.25">
      <c r="A61" s="96" t="s">
        <v>76</v>
      </c>
      <c r="B61" s="5" t="s">
        <v>5</v>
      </c>
      <c r="C61" s="9">
        <v>26</v>
      </c>
      <c r="D61" s="6"/>
      <c r="E61" s="14">
        <f t="shared" si="5"/>
        <v>0</v>
      </c>
      <c r="F61" s="93" t="str">
        <f t="shared" si="6"/>
        <v>Veuillez compléter de prix</v>
      </c>
      <c r="G61" s="94"/>
      <c r="H61" s="94"/>
    </row>
    <row r="62" spans="1:8" s="3" customFormat="1" x14ac:dyDescent="0.25">
      <c r="A62" s="96"/>
      <c r="B62" s="5" t="s">
        <v>3</v>
      </c>
      <c r="C62" s="9">
        <v>18</v>
      </c>
      <c r="D62" s="6"/>
      <c r="E62" s="14">
        <f t="shared" si="5"/>
        <v>0</v>
      </c>
      <c r="F62" s="93" t="str">
        <f t="shared" si="6"/>
        <v>Veuillez compléter de prix</v>
      </c>
      <c r="G62" s="94"/>
      <c r="H62" s="94"/>
    </row>
    <row r="63" spans="1:8" s="3" customFormat="1" x14ac:dyDescent="0.25">
      <c r="A63" s="96"/>
      <c r="B63" s="5" t="s">
        <v>4</v>
      </c>
      <c r="C63" s="9">
        <v>6</v>
      </c>
      <c r="D63" s="6"/>
      <c r="E63" s="14">
        <f t="shared" si="5"/>
        <v>0</v>
      </c>
      <c r="F63" s="93" t="str">
        <f t="shared" si="6"/>
        <v>Veuillez compléter de prix</v>
      </c>
      <c r="G63" s="94"/>
      <c r="H63" s="94"/>
    </row>
    <row r="64" spans="1:8" s="3" customFormat="1" x14ac:dyDescent="0.25">
      <c r="A64" s="97" t="s">
        <v>114</v>
      </c>
      <c r="B64" s="98"/>
      <c r="C64" s="10">
        <f>SUM(C61:C63)</f>
        <v>50</v>
      </c>
      <c r="D64" s="11">
        <f>SUM(D61:D63)</f>
        <v>0</v>
      </c>
      <c r="E64" s="14"/>
      <c r="F64" s="93" t="str">
        <f t="shared" si="6"/>
        <v/>
      </c>
      <c r="G64" s="94"/>
      <c r="H64" s="94"/>
    </row>
    <row r="65" spans="1:8" s="3" customFormat="1" x14ac:dyDescent="0.25">
      <c r="A65" s="110" t="s">
        <v>77</v>
      </c>
      <c r="B65" s="5" t="s">
        <v>3</v>
      </c>
      <c r="C65" s="9">
        <v>47</v>
      </c>
      <c r="D65" s="6"/>
      <c r="E65" s="14">
        <f t="shared" ref="E65:E68" si="7">+D65/C65</f>
        <v>0</v>
      </c>
      <c r="F65" s="93" t="str">
        <f t="shared" si="6"/>
        <v>Veuillez compléter de prix</v>
      </c>
      <c r="G65" s="94"/>
      <c r="H65" s="94"/>
    </row>
    <row r="66" spans="1:8" s="3" customFormat="1" x14ac:dyDescent="0.25">
      <c r="A66" s="108"/>
      <c r="B66" s="5" t="s">
        <v>2</v>
      </c>
      <c r="C66" s="9">
        <v>50</v>
      </c>
      <c r="D66" s="6"/>
      <c r="E66" s="14">
        <f t="shared" si="7"/>
        <v>0</v>
      </c>
      <c r="F66" s="93" t="str">
        <f t="shared" si="6"/>
        <v>Veuillez compléter de prix</v>
      </c>
      <c r="G66" s="94"/>
      <c r="H66" s="94"/>
    </row>
    <row r="67" spans="1:8" s="3" customFormat="1" x14ac:dyDescent="0.25">
      <c r="A67" s="108"/>
      <c r="B67" s="5" t="s">
        <v>4</v>
      </c>
      <c r="C67" s="9">
        <v>45</v>
      </c>
      <c r="D67" s="6"/>
      <c r="E67" s="14">
        <f t="shared" si="7"/>
        <v>0</v>
      </c>
      <c r="F67" s="93" t="str">
        <f t="shared" ref="F67" si="8">IF(D67="","Veuillez compléter de prix","")</f>
        <v>Veuillez compléter de prix</v>
      </c>
      <c r="G67" s="94"/>
      <c r="H67" s="94"/>
    </row>
    <row r="68" spans="1:8" s="3" customFormat="1" x14ac:dyDescent="0.25">
      <c r="A68" s="109"/>
      <c r="B68" s="5" t="s">
        <v>9</v>
      </c>
      <c r="C68" s="9">
        <v>585</v>
      </c>
      <c r="D68" s="6"/>
      <c r="E68" s="14">
        <f t="shared" si="7"/>
        <v>0</v>
      </c>
      <c r="F68" s="93" t="str">
        <f t="shared" si="6"/>
        <v>Veuillez compléter de prix</v>
      </c>
      <c r="G68" s="94"/>
      <c r="H68" s="94"/>
    </row>
    <row r="69" spans="1:8" s="3" customFormat="1" x14ac:dyDescent="0.25">
      <c r="A69" s="97" t="s">
        <v>113</v>
      </c>
      <c r="B69" s="98"/>
      <c r="C69" s="10">
        <f>SUM(C65:C68)</f>
        <v>727</v>
      </c>
      <c r="D69" s="11">
        <f>SUM(D65:D68)</f>
        <v>0</v>
      </c>
      <c r="E69" s="14"/>
      <c r="F69" s="93" t="str">
        <f t="shared" si="6"/>
        <v/>
      </c>
      <c r="G69" s="94"/>
      <c r="H69" s="94"/>
    </row>
    <row r="70" spans="1:8" x14ac:dyDescent="0.25">
      <c r="A70" s="32" t="s">
        <v>78</v>
      </c>
      <c r="B70" s="5" t="s">
        <v>9</v>
      </c>
      <c r="C70" s="9">
        <v>400</v>
      </c>
      <c r="D70" s="6"/>
      <c r="E70" s="14">
        <f t="shared" si="5"/>
        <v>0</v>
      </c>
      <c r="F70" s="93" t="str">
        <f t="shared" si="6"/>
        <v>Veuillez compléter de prix</v>
      </c>
      <c r="G70" s="94"/>
      <c r="H70" s="94"/>
    </row>
    <row r="71" spans="1:8" x14ac:dyDescent="0.25">
      <c r="A71" s="97" t="s">
        <v>112</v>
      </c>
      <c r="B71" s="98"/>
      <c r="C71" s="10">
        <f>SUM(C70:C70)</f>
        <v>400</v>
      </c>
      <c r="D71" s="11">
        <f>SUM(D70:D70)</f>
        <v>0</v>
      </c>
      <c r="E71" s="14"/>
    </row>
    <row r="72" spans="1:8" s="3" customFormat="1" x14ac:dyDescent="0.25">
      <c r="A72" s="110" t="s">
        <v>79</v>
      </c>
      <c r="B72" s="5" t="s">
        <v>5</v>
      </c>
      <c r="C72" s="9">
        <v>55</v>
      </c>
      <c r="D72" s="6"/>
      <c r="E72" s="14">
        <f t="shared" ref="E72:E75" si="9">+D72/C72</f>
        <v>0</v>
      </c>
      <c r="F72" s="93" t="str">
        <f t="shared" ref="F72:F73" si="10">IF(D72="","Veuillez compléter de prix","")</f>
        <v>Veuillez compléter de prix</v>
      </c>
      <c r="G72" s="94"/>
      <c r="H72" s="94"/>
    </row>
    <row r="73" spans="1:8" s="3" customFormat="1" x14ac:dyDescent="0.25">
      <c r="A73" s="108"/>
      <c r="B73" s="5" t="s">
        <v>2</v>
      </c>
      <c r="C73" s="9">
        <v>194</v>
      </c>
      <c r="D73" s="6"/>
      <c r="E73" s="14">
        <f t="shared" si="9"/>
        <v>0</v>
      </c>
      <c r="F73" s="93" t="str">
        <f t="shared" si="10"/>
        <v>Veuillez compléter de prix</v>
      </c>
      <c r="G73" s="94"/>
      <c r="H73" s="94"/>
    </row>
    <row r="74" spans="1:8" s="3" customFormat="1" x14ac:dyDescent="0.25">
      <c r="A74" s="108"/>
      <c r="B74" s="5" t="s">
        <v>4</v>
      </c>
      <c r="C74" s="9">
        <v>67</v>
      </c>
      <c r="D74" s="6"/>
      <c r="E74" s="14">
        <f t="shared" si="9"/>
        <v>0</v>
      </c>
      <c r="F74" s="93" t="str">
        <f t="shared" ref="F74" si="11">IF(D74="","Veuillez compléter de prix","")</f>
        <v>Veuillez compléter de prix</v>
      </c>
      <c r="G74" s="94"/>
      <c r="H74" s="94"/>
    </row>
    <row r="75" spans="1:8" s="3" customFormat="1" x14ac:dyDescent="0.25">
      <c r="A75" s="109"/>
      <c r="B75" s="5" t="s">
        <v>6</v>
      </c>
      <c r="C75" s="9">
        <v>10</v>
      </c>
      <c r="D75" s="6"/>
      <c r="E75" s="14">
        <f t="shared" si="9"/>
        <v>0</v>
      </c>
      <c r="F75" s="93" t="str">
        <f t="shared" ref="F75:F79" si="12">IF(D75="","Veuillez compléter de prix","")</f>
        <v>Veuillez compléter de prix</v>
      </c>
      <c r="G75" s="94"/>
      <c r="H75" s="94"/>
    </row>
    <row r="76" spans="1:8" s="3" customFormat="1" x14ac:dyDescent="0.25">
      <c r="A76" s="97" t="s">
        <v>111</v>
      </c>
      <c r="B76" s="98"/>
      <c r="C76" s="10">
        <f>SUM(C72:C75)</f>
        <v>326</v>
      </c>
      <c r="D76" s="11">
        <f>SUM(D72:D75)</f>
        <v>0</v>
      </c>
      <c r="E76" s="14"/>
      <c r="F76" s="93" t="str">
        <f t="shared" si="12"/>
        <v/>
      </c>
      <c r="G76" s="94"/>
      <c r="H76" s="94"/>
    </row>
    <row r="77" spans="1:8" s="3" customFormat="1" x14ac:dyDescent="0.25">
      <c r="A77" s="110" t="s">
        <v>80</v>
      </c>
      <c r="B77" s="5" t="s">
        <v>5</v>
      </c>
      <c r="C77" s="9">
        <v>30</v>
      </c>
      <c r="D77" s="6"/>
      <c r="E77" s="14">
        <f t="shared" ref="E77:E81" si="13">+D77/C77</f>
        <v>0</v>
      </c>
      <c r="F77" s="93" t="str">
        <f t="shared" si="12"/>
        <v>Veuillez compléter de prix</v>
      </c>
      <c r="G77" s="94"/>
      <c r="H77" s="94"/>
    </row>
    <row r="78" spans="1:8" s="3" customFormat="1" x14ac:dyDescent="0.25">
      <c r="A78" s="108"/>
      <c r="B78" s="5" t="s">
        <v>3</v>
      </c>
      <c r="C78" s="9">
        <v>115</v>
      </c>
      <c r="D78" s="6"/>
      <c r="E78" s="14">
        <f t="shared" si="13"/>
        <v>0</v>
      </c>
      <c r="F78" s="93" t="str">
        <f t="shared" ref="F78" si="14">IF(D78="","Veuillez compléter de prix","")</f>
        <v>Veuillez compléter de prix</v>
      </c>
      <c r="G78" s="94"/>
      <c r="H78" s="94"/>
    </row>
    <row r="79" spans="1:8" s="3" customFormat="1" x14ac:dyDescent="0.25">
      <c r="A79" s="108"/>
      <c r="B79" s="5" t="s">
        <v>2</v>
      </c>
      <c r="C79" s="9">
        <v>49</v>
      </c>
      <c r="D79" s="6"/>
      <c r="E79" s="14">
        <f t="shared" si="13"/>
        <v>0</v>
      </c>
      <c r="F79" s="93" t="str">
        <f t="shared" si="12"/>
        <v>Veuillez compléter de prix</v>
      </c>
      <c r="G79" s="94"/>
      <c r="H79" s="94"/>
    </row>
    <row r="80" spans="1:8" s="3" customFormat="1" x14ac:dyDescent="0.25">
      <c r="A80" s="108"/>
      <c r="B80" s="5" t="s">
        <v>4</v>
      </c>
      <c r="C80" s="9">
        <v>14</v>
      </c>
      <c r="D80" s="6"/>
      <c r="E80" s="14">
        <f t="shared" si="13"/>
        <v>0</v>
      </c>
      <c r="F80" s="93" t="str">
        <f t="shared" ref="F80" si="15">IF(D80="","Veuillez compléter de prix","")</f>
        <v>Veuillez compléter de prix</v>
      </c>
      <c r="G80" s="94"/>
      <c r="H80" s="94"/>
    </row>
    <row r="81" spans="1:8" s="3" customFormat="1" x14ac:dyDescent="0.25">
      <c r="A81" s="109"/>
      <c r="B81" s="5" t="s">
        <v>6</v>
      </c>
      <c r="C81" s="9">
        <v>21</v>
      </c>
      <c r="D81" s="6"/>
      <c r="E81" s="14">
        <f t="shared" si="13"/>
        <v>0</v>
      </c>
      <c r="F81" s="93" t="str">
        <f t="shared" ref="F81:F82" si="16">IF(D81="","Veuillez compléter de prix","")</f>
        <v>Veuillez compléter de prix</v>
      </c>
      <c r="G81" s="94"/>
      <c r="H81" s="94"/>
    </row>
    <row r="82" spans="1:8" s="3" customFormat="1" x14ac:dyDescent="0.25">
      <c r="A82" s="97" t="s">
        <v>110</v>
      </c>
      <c r="B82" s="98"/>
      <c r="C82" s="10">
        <f>SUM(C77:C81)</f>
        <v>229</v>
      </c>
      <c r="D82" s="11">
        <f>SUM(D77:D81)</f>
        <v>0</v>
      </c>
      <c r="E82" s="14"/>
      <c r="F82" s="93" t="str">
        <f t="shared" si="16"/>
        <v/>
      </c>
      <c r="G82" s="94"/>
      <c r="H82" s="94"/>
    </row>
    <row r="83" spans="1:8" s="3" customFormat="1" x14ac:dyDescent="0.25">
      <c r="A83" s="108" t="s">
        <v>81</v>
      </c>
      <c r="B83" s="5" t="s">
        <v>2</v>
      </c>
      <c r="C83" s="9">
        <v>43</v>
      </c>
      <c r="D83" s="6"/>
      <c r="E83" s="14">
        <f t="shared" ref="E83:E84" si="17">+D83/C83</f>
        <v>0</v>
      </c>
      <c r="F83" s="93" t="str">
        <f t="shared" ref="F83" si="18">IF(D83="","Veuillez compléter de prix","")</f>
        <v>Veuillez compléter de prix</v>
      </c>
      <c r="G83" s="94"/>
      <c r="H83" s="94"/>
    </row>
    <row r="84" spans="1:8" s="3" customFormat="1" x14ac:dyDescent="0.25">
      <c r="A84" s="108"/>
      <c r="B84" s="5" t="s">
        <v>4</v>
      </c>
      <c r="C84" s="9">
        <v>15</v>
      </c>
      <c r="D84" s="6"/>
      <c r="E84" s="14">
        <f t="shared" si="17"/>
        <v>0</v>
      </c>
      <c r="F84" s="93" t="str">
        <f t="shared" ref="F84" si="19">IF(D84="","Veuillez compléter de prix","")</f>
        <v>Veuillez compléter de prix</v>
      </c>
      <c r="G84" s="94"/>
      <c r="H84" s="94"/>
    </row>
    <row r="85" spans="1:8" s="3" customFormat="1" x14ac:dyDescent="0.25">
      <c r="A85" s="97" t="s">
        <v>109</v>
      </c>
      <c r="B85" s="98"/>
      <c r="C85" s="10">
        <f>SUM(C83:C84)</f>
        <v>58</v>
      </c>
      <c r="D85" s="11">
        <f>SUM(D83:D84)</f>
        <v>0</v>
      </c>
      <c r="E85" s="14"/>
      <c r="F85" s="93" t="str">
        <f t="shared" ref="F85:F86" si="20">IF(D85="","Veuillez compléter de prix","")</f>
        <v/>
      </c>
      <c r="G85" s="95"/>
      <c r="H85" s="95"/>
    </row>
    <row r="86" spans="1:8" s="3" customFormat="1" x14ac:dyDescent="0.25">
      <c r="A86" s="108" t="s">
        <v>82</v>
      </c>
      <c r="B86" s="5" t="s">
        <v>2</v>
      </c>
      <c r="C86" s="9">
        <v>33</v>
      </c>
      <c r="D86" s="6"/>
      <c r="E86" s="14">
        <f t="shared" ref="E86:E87" si="21">+D86/C86</f>
        <v>0</v>
      </c>
      <c r="F86" s="93" t="str">
        <f t="shared" si="20"/>
        <v>Veuillez compléter de prix</v>
      </c>
      <c r="G86" s="94"/>
      <c r="H86" s="94"/>
    </row>
    <row r="87" spans="1:8" s="3" customFormat="1" x14ac:dyDescent="0.25">
      <c r="A87" s="108"/>
      <c r="B87" s="5" t="s">
        <v>4</v>
      </c>
      <c r="C87" s="9">
        <v>6</v>
      </c>
      <c r="D87" s="6"/>
      <c r="E87" s="14">
        <f t="shared" si="21"/>
        <v>0</v>
      </c>
      <c r="F87" s="93" t="str">
        <f t="shared" ref="F87" si="22">IF(D87="","Veuillez compléter de prix","")</f>
        <v>Veuillez compléter de prix</v>
      </c>
      <c r="G87" s="94"/>
      <c r="H87" s="94"/>
    </row>
    <row r="88" spans="1:8" s="3" customFormat="1" x14ac:dyDescent="0.25">
      <c r="A88" s="97" t="s">
        <v>108</v>
      </c>
      <c r="B88" s="98"/>
      <c r="C88" s="10">
        <f>SUM(C86:C87)</f>
        <v>39</v>
      </c>
      <c r="D88" s="11">
        <f>SUM(D86:D87)</f>
        <v>0</v>
      </c>
      <c r="E88" s="14"/>
      <c r="F88" s="93" t="str">
        <f t="shared" ref="F88:F89" si="23">IF(D88="","Veuillez compléter de prix","")</f>
        <v/>
      </c>
      <c r="G88" s="95"/>
      <c r="H88" s="95"/>
    </row>
    <row r="89" spans="1:8" s="3" customFormat="1" x14ac:dyDescent="0.25">
      <c r="A89" s="108" t="s">
        <v>83</v>
      </c>
      <c r="B89" s="5" t="s">
        <v>2</v>
      </c>
      <c r="C89" s="9">
        <v>847</v>
      </c>
      <c r="D89" s="6"/>
      <c r="E89" s="14">
        <f t="shared" ref="E89:E90" si="24">+D89/C89</f>
        <v>0</v>
      </c>
      <c r="F89" s="93" t="str">
        <f t="shared" si="23"/>
        <v>Veuillez compléter de prix</v>
      </c>
      <c r="G89" s="94"/>
      <c r="H89" s="94"/>
    </row>
    <row r="90" spans="1:8" s="3" customFormat="1" x14ac:dyDescent="0.25">
      <c r="A90" s="108"/>
      <c r="B90" s="5" t="s">
        <v>4</v>
      </c>
      <c r="C90" s="9">
        <v>21</v>
      </c>
      <c r="D90" s="6"/>
      <c r="E90" s="14">
        <f t="shared" si="24"/>
        <v>0</v>
      </c>
      <c r="F90" s="93" t="str">
        <f t="shared" ref="F90" si="25">IF(D90="","Veuillez compléter de prix","")</f>
        <v>Veuillez compléter de prix</v>
      </c>
      <c r="G90" s="94"/>
      <c r="H90" s="94"/>
    </row>
    <row r="91" spans="1:8" s="3" customFormat="1" x14ac:dyDescent="0.25">
      <c r="A91" s="97" t="s">
        <v>107</v>
      </c>
      <c r="B91" s="98"/>
      <c r="C91" s="10">
        <f>SUM(C89:C90)</f>
        <v>868</v>
      </c>
      <c r="D91" s="11">
        <f>SUM(D89:D90)</f>
        <v>0</v>
      </c>
      <c r="E91" s="14"/>
      <c r="F91" s="93" t="str">
        <f t="shared" ref="F91:F92" si="26">IF(D91="","Veuillez compléter de prix","")</f>
        <v/>
      </c>
      <c r="G91" s="95"/>
      <c r="H91" s="95"/>
    </row>
    <row r="92" spans="1:8" s="3" customFormat="1" x14ac:dyDescent="0.25">
      <c r="A92" s="108" t="s">
        <v>84</v>
      </c>
      <c r="B92" s="5" t="s">
        <v>5</v>
      </c>
      <c r="C92" s="9">
        <v>40</v>
      </c>
      <c r="D92" s="6"/>
      <c r="E92" s="14">
        <f t="shared" ref="E92:E94" si="27">+D92/C92</f>
        <v>0</v>
      </c>
      <c r="F92" s="93" t="str">
        <f t="shared" si="26"/>
        <v>Veuillez compléter de prix</v>
      </c>
      <c r="G92" s="94"/>
      <c r="H92" s="94"/>
    </row>
    <row r="93" spans="1:8" s="3" customFormat="1" x14ac:dyDescent="0.25">
      <c r="A93" s="108"/>
      <c r="B93" s="5" t="s">
        <v>3</v>
      </c>
      <c r="C93" s="9">
        <v>48</v>
      </c>
      <c r="D93" s="6"/>
      <c r="E93" s="14">
        <f t="shared" si="27"/>
        <v>0</v>
      </c>
      <c r="F93" s="93" t="str">
        <f t="shared" ref="F93:F94" si="28">IF(D93="","Veuillez compléter de prix","")</f>
        <v>Veuillez compléter de prix</v>
      </c>
      <c r="G93" s="94"/>
      <c r="H93" s="94"/>
    </row>
    <row r="94" spans="1:8" s="3" customFormat="1" x14ac:dyDescent="0.25">
      <c r="A94" s="108"/>
      <c r="B94" s="5" t="s">
        <v>4</v>
      </c>
      <c r="C94" s="9">
        <v>10</v>
      </c>
      <c r="D94" s="6"/>
      <c r="E94" s="14">
        <f t="shared" si="27"/>
        <v>0</v>
      </c>
      <c r="F94" s="93" t="str">
        <f t="shared" si="28"/>
        <v>Veuillez compléter de prix</v>
      </c>
      <c r="G94" s="94"/>
      <c r="H94" s="94"/>
    </row>
    <row r="95" spans="1:8" s="3" customFormat="1" x14ac:dyDescent="0.25">
      <c r="A95" s="97" t="s">
        <v>101</v>
      </c>
      <c r="B95" s="98"/>
      <c r="C95" s="10">
        <f>SUM(C92:C94)</f>
        <v>98</v>
      </c>
      <c r="D95" s="11">
        <f>SUM(D92:D94)</f>
        <v>0</v>
      </c>
      <c r="E95" s="14"/>
      <c r="F95" s="93" t="str">
        <f t="shared" ref="F95:F96" si="29">IF(D95="","Veuillez compléter de prix","")</f>
        <v/>
      </c>
      <c r="G95" s="95"/>
      <c r="H95" s="95"/>
    </row>
    <row r="96" spans="1:8" s="3" customFormat="1" x14ac:dyDescent="0.25">
      <c r="A96" s="31" t="s">
        <v>85</v>
      </c>
      <c r="B96" s="5" t="s">
        <v>4</v>
      </c>
      <c r="C96" s="9">
        <v>25</v>
      </c>
      <c r="D96" s="6"/>
      <c r="E96" s="14">
        <f t="shared" ref="E96" si="30">+D96/C96</f>
        <v>0</v>
      </c>
      <c r="F96" s="93" t="str">
        <f t="shared" si="29"/>
        <v>Veuillez compléter de prix</v>
      </c>
      <c r="G96" s="94"/>
      <c r="H96" s="94"/>
    </row>
    <row r="97" spans="1:8" s="3" customFormat="1" x14ac:dyDescent="0.25">
      <c r="A97" s="97" t="s">
        <v>106</v>
      </c>
      <c r="B97" s="98"/>
      <c r="C97" s="10">
        <f>SUM(C96:C96)</f>
        <v>25</v>
      </c>
      <c r="D97" s="11">
        <f>SUM(D96:D96)</f>
        <v>0</v>
      </c>
      <c r="E97" s="14"/>
      <c r="F97" s="93" t="str">
        <f t="shared" ref="F97:F98" si="31">IF(D97="","Veuillez compléter de prix","")</f>
        <v/>
      </c>
      <c r="G97" s="95"/>
      <c r="H97" s="95"/>
    </row>
    <row r="98" spans="1:8" s="3" customFormat="1" x14ac:dyDescent="0.25">
      <c r="A98" s="121" t="s">
        <v>86</v>
      </c>
      <c r="B98" s="5" t="s">
        <v>3</v>
      </c>
      <c r="C98" s="9">
        <v>24</v>
      </c>
      <c r="D98" s="6"/>
      <c r="E98" s="14">
        <f t="shared" ref="E98:E100" si="32">+D98/C98</f>
        <v>0</v>
      </c>
      <c r="F98" s="93" t="str">
        <f t="shared" si="31"/>
        <v>Veuillez compléter de prix</v>
      </c>
      <c r="G98" s="94"/>
      <c r="H98" s="94"/>
    </row>
    <row r="99" spans="1:8" s="3" customFormat="1" x14ac:dyDescent="0.25">
      <c r="A99" s="122"/>
      <c r="B99" s="36" t="s">
        <v>4</v>
      </c>
      <c r="C99" s="9">
        <v>15</v>
      </c>
      <c r="D99" s="6"/>
      <c r="E99" s="14">
        <f t="shared" si="32"/>
        <v>0</v>
      </c>
      <c r="F99" s="93" t="str">
        <f t="shared" ref="F99:F100" si="33">IF(D99="","Veuillez compléter de prix","")</f>
        <v>Veuillez compléter de prix</v>
      </c>
      <c r="G99" s="94"/>
      <c r="H99" s="94"/>
    </row>
    <row r="100" spans="1:8" s="3" customFormat="1" x14ac:dyDescent="0.25">
      <c r="A100" s="123"/>
      <c r="B100" s="36" t="s">
        <v>6</v>
      </c>
      <c r="C100" s="9">
        <v>24.5</v>
      </c>
      <c r="D100" s="6"/>
      <c r="E100" s="14">
        <f t="shared" si="32"/>
        <v>0</v>
      </c>
      <c r="F100" s="93" t="str">
        <f t="shared" si="33"/>
        <v>Veuillez compléter de prix</v>
      </c>
      <c r="G100" s="94"/>
      <c r="H100" s="94"/>
    </row>
    <row r="101" spans="1:8" s="3" customFormat="1" x14ac:dyDescent="0.25">
      <c r="A101" s="97" t="s">
        <v>105</v>
      </c>
      <c r="B101" s="98"/>
      <c r="C101" s="10">
        <f>SUM(C98:C100)</f>
        <v>63.5</v>
      </c>
      <c r="D101" s="11">
        <f>SUM(D98:D98)</f>
        <v>0</v>
      </c>
      <c r="E101" s="14"/>
      <c r="F101" s="93" t="str">
        <f t="shared" ref="F101:F102" si="34">IF(D101="","Veuillez compléter de prix","")</f>
        <v/>
      </c>
      <c r="G101" s="95"/>
      <c r="H101" s="95"/>
    </row>
    <row r="102" spans="1:8" s="3" customFormat="1" x14ac:dyDescent="0.25">
      <c r="A102" s="31" t="s">
        <v>87</v>
      </c>
      <c r="B102" s="5" t="s">
        <v>4</v>
      </c>
      <c r="C102" s="9">
        <v>16</v>
      </c>
      <c r="D102" s="6"/>
      <c r="E102" s="14">
        <f t="shared" ref="E102" si="35">+D102/C102</f>
        <v>0</v>
      </c>
      <c r="F102" s="93" t="str">
        <f t="shared" si="34"/>
        <v>Veuillez compléter de prix</v>
      </c>
      <c r="G102" s="94"/>
      <c r="H102" s="94"/>
    </row>
    <row r="103" spans="1:8" s="3" customFormat="1" x14ac:dyDescent="0.25">
      <c r="A103" s="97" t="s">
        <v>104</v>
      </c>
      <c r="B103" s="98"/>
      <c r="C103" s="10">
        <f>SUM(C102:C102)</f>
        <v>16</v>
      </c>
      <c r="D103" s="11">
        <f>SUM(D102:D102)</f>
        <v>0</v>
      </c>
      <c r="E103" s="14"/>
      <c r="F103" s="93" t="str">
        <f t="shared" ref="F103:F104" si="36">IF(D103="","Veuillez compléter de prix","")</f>
        <v/>
      </c>
      <c r="G103" s="95"/>
      <c r="H103" s="95"/>
    </row>
    <row r="104" spans="1:8" s="3" customFormat="1" x14ac:dyDescent="0.25">
      <c r="A104" s="31" t="s">
        <v>88</v>
      </c>
      <c r="B104" s="5" t="s">
        <v>4</v>
      </c>
      <c r="C104" s="9">
        <v>97</v>
      </c>
      <c r="D104" s="6"/>
      <c r="E104" s="14">
        <f t="shared" ref="E104" si="37">+D104/C104</f>
        <v>0</v>
      </c>
      <c r="F104" s="93" t="str">
        <f t="shared" si="36"/>
        <v>Veuillez compléter de prix</v>
      </c>
      <c r="G104" s="94"/>
      <c r="H104" s="94"/>
    </row>
    <row r="105" spans="1:8" s="3" customFormat="1" x14ac:dyDescent="0.25">
      <c r="A105" s="97" t="s">
        <v>103</v>
      </c>
      <c r="B105" s="98"/>
      <c r="C105" s="10">
        <f>SUM(C104:C104)</f>
        <v>97</v>
      </c>
      <c r="D105" s="11">
        <f>SUM(D104:D104)</f>
        <v>0</v>
      </c>
      <c r="E105" s="14"/>
      <c r="F105" s="93" t="str">
        <f t="shared" ref="F105:F106" si="38">IF(D105="","Veuillez compléter de prix","")</f>
        <v/>
      </c>
      <c r="G105" s="95"/>
      <c r="H105" s="95"/>
    </row>
    <row r="106" spans="1:8" s="3" customFormat="1" x14ac:dyDescent="0.25">
      <c r="A106" s="31" t="s">
        <v>89</v>
      </c>
      <c r="B106" s="5" t="s">
        <v>4</v>
      </c>
      <c r="C106" s="9">
        <v>9</v>
      </c>
      <c r="D106" s="6"/>
      <c r="E106" s="14">
        <f t="shared" ref="E106" si="39">+D106/C106</f>
        <v>0</v>
      </c>
      <c r="F106" s="93" t="str">
        <f t="shared" si="38"/>
        <v>Veuillez compléter de prix</v>
      </c>
      <c r="G106" s="94"/>
      <c r="H106" s="94"/>
    </row>
    <row r="107" spans="1:8" s="3" customFormat="1" x14ac:dyDescent="0.25">
      <c r="A107" s="97" t="s">
        <v>102</v>
      </c>
      <c r="B107" s="98"/>
      <c r="C107" s="10">
        <f>SUM(C106:C106)</f>
        <v>9</v>
      </c>
      <c r="D107" s="11">
        <f>SUM(D106:D106)</f>
        <v>0</v>
      </c>
      <c r="E107" s="14"/>
      <c r="F107" s="93" t="str">
        <f t="shared" ref="F107" si="40">IF(D107="","Veuillez compléter de prix","")</f>
        <v/>
      </c>
      <c r="G107" s="95"/>
      <c r="H107" s="95"/>
    </row>
    <row r="108" spans="1:8" ht="15.75" thickBot="1" x14ac:dyDescent="0.3">
      <c r="A108" s="99" t="s">
        <v>11</v>
      </c>
      <c r="B108" s="100"/>
      <c r="C108" s="8">
        <f>SUM(C107,C105,C103,C101,C97,C95,C91,C88,C85,C82,C76,C71,C69,C64,C60,C57,C54,C49,C45,C42,C37,C32,C28,C25,C22,C15,C10)</f>
        <v>7552.5</v>
      </c>
      <c r="D108" s="12">
        <f>SUM(D107,D105,D103,D101,D97,D95,D91,D88,D85,D82,D76,D71,D69,D64,D60,D57,D54,D49,D45,D42,D37,D32,D28,D25,D22,D15,D10)</f>
        <v>0</v>
      </c>
      <c r="E108" s="13"/>
    </row>
    <row r="109" spans="1:8" ht="15.75" thickTop="1" x14ac:dyDescent="0.25"/>
    <row r="110" spans="1:8" ht="15.75" thickBot="1" x14ac:dyDescent="0.3"/>
    <row r="111" spans="1:8" ht="19.5" thickTop="1" x14ac:dyDescent="0.25">
      <c r="A111" s="103" t="s">
        <v>100</v>
      </c>
      <c r="B111" s="104"/>
      <c r="C111" s="104"/>
      <c r="D111" s="104"/>
      <c r="E111" s="105"/>
    </row>
    <row r="112" spans="1:8" x14ac:dyDescent="0.25">
      <c r="A112" s="26"/>
      <c r="B112" s="7" t="s">
        <v>0</v>
      </c>
      <c r="C112" s="7" t="s">
        <v>438</v>
      </c>
      <c r="D112" s="7" t="s">
        <v>13</v>
      </c>
      <c r="E112" s="7" t="s">
        <v>12</v>
      </c>
    </row>
    <row r="113" spans="1:8" x14ac:dyDescent="0.25">
      <c r="A113" s="108" t="s">
        <v>90</v>
      </c>
      <c r="B113" s="5" t="s">
        <v>2</v>
      </c>
      <c r="C113" s="9">
        <v>122</v>
      </c>
      <c r="D113" s="6"/>
      <c r="E113" s="14">
        <f t="shared" ref="E113:E115" si="41">+D113/C113</f>
        <v>0</v>
      </c>
      <c r="F113" s="1" t="str">
        <f t="shared" ref="F113:F125" si="42">IF(D113="","Veuillez compléter ce prix","")</f>
        <v>Veuillez compléter ce prix</v>
      </c>
      <c r="G113" s="92"/>
      <c r="H113" s="92"/>
    </row>
    <row r="114" spans="1:8" x14ac:dyDescent="0.25">
      <c r="A114" s="108"/>
      <c r="B114" s="5" t="s">
        <v>4</v>
      </c>
      <c r="C114" s="9">
        <v>115</v>
      </c>
      <c r="D114" s="6"/>
      <c r="E114" s="14">
        <f t="shared" si="41"/>
        <v>0</v>
      </c>
      <c r="F114" s="1" t="str">
        <f t="shared" si="42"/>
        <v>Veuillez compléter ce prix</v>
      </c>
      <c r="G114" s="92"/>
      <c r="H114" s="92"/>
    </row>
    <row r="115" spans="1:8" x14ac:dyDescent="0.25">
      <c r="A115" s="109"/>
      <c r="B115" s="5" t="s">
        <v>6</v>
      </c>
      <c r="C115" s="9">
        <v>56</v>
      </c>
      <c r="D115" s="6"/>
      <c r="E115" s="14">
        <f t="shared" si="41"/>
        <v>0</v>
      </c>
      <c r="F115" s="1" t="str">
        <f t="shared" si="42"/>
        <v>Veuillez compléter ce prix</v>
      </c>
      <c r="G115" s="92"/>
      <c r="H115" s="92"/>
    </row>
    <row r="116" spans="1:8" x14ac:dyDescent="0.25">
      <c r="A116" s="97" t="s">
        <v>91</v>
      </c>
      <c r="B116" s="98"/>
      <c r="C116" s="10">
        <f>SUBTOTAL(9,C113:C115)</f>
        <v>293</v>
      </c>
      <c r="D116" s="11">
        <f>SUBTOTAL(9,D114:D115)</f>
        <v>0</v>
      </c>
      <c r="E116" s="14"/>
      <c r="F116" s="1" t="str">
        <f t="shared" si="42"/>
        <v/>
      </c>
      <c r="G116" s="92"/>
      <c r="H116" s="92"/>
    </row>
    <row r="117" spans="1:8" x14ac:dyDescent="0.25">
      <c r="A117" s="106" t="s">
        <v>92</v>
      </c>
      <c r="B117" s="5" t="s">
        <v>3</v>
      </c>
      <c r="C117" s="9">
        <v>32</v>
      </c>
      <c r="D117" s="6"/>
      <c r="E117" s="14">
        <f t="shared" ref="E117:E120" si="43">+D117/C117</f>
        <v>0</v>
      </c>
      <c r="F117" s="1" t="str">
        <f t="shared" si="42"/>
        <v>Veuillez compléter ce prix</v>
      </c>
      <c r="G117" s="92"/>
      <c r="H117" s="92"/>
    </row>
    <row r="118" spans="1:8" x14ac:dyDescent="0.25">
      <c r="A118" s="107"/>
      <c r="B118" s="5" t="s">
        <v>2</v>
      </c>
      <c r="C118" s="9">
        <v>150</v>
      </c>
      <c r="D118" s="6"/>
      <c r="E118" s="14">
        <f t="shared" si="43"/>
        <v>0</v>
      </c>
      <c r="F118" s="1" t="str">
        <f t="shared" si="42"/>
        <v>Veuillez compléter ce prix</v>
      </c>
      <c r="G118" s="92"/>
      <c r="H118" s="92"/>
    </row>
    <row r="119" spans="1:8" x14ac:dyDescent="0.25">
      <c r="A119" s="107"/>
      <c r="B119" s="5" t="s">
        <v>4</v>
      </c>
      <c r="C119" s="9">
        <v>7</v>
      </c>
      <c r="D119" s="6"/>
      <c r="E119" s="14">
        <f t="shared" si="43"/>
        <v>0</v>
      </c>
      <c r="F119" s="1" t="str">
        <f t="shared" si="42"/>
        <v>Veuillez compléter ce prix</v>
      </c>
      <c r="G119" s="92"/>
      <c r="H119" s="92"/>
    </row>
    <row r="120" spans="1:8" x14ac:dyDescent="0.25">
      <c r="A120" s="107"/>
      <c r="B120" s="5" t="s">
        <v>6</v>
      </c>
      <c r="C120" s="9">
        <v>48</v>
      </c>
      <c r="D120" s="6"/>
      <c r="E120" s="14">
        <f t="shared" si="43"/>
        <v>0</v>
      </c>
      <c r="F120" s="1" t="str">
        <f t="shared" si="42"/>
        <v>Veuillez compléter ce prix</v>
      </c>
      <c r="G120" s="92"/>
      <c r="H120" s="92"/>
    </row>
    <row r="121" spans="1:8" x14ac:dyDescent="0.25">
      <c r="A121" s="97" t="s">
        <v>93</v>
      </c>
      <c r="B121" s="98"/>
      <c r="C121" s="10">
        <f>SUM(C117:C120)</f>
        <v>237</v>
      </c>
      <c r="D121" s="11">
        <f>SUM(D117:D120)</f>
        <v>0</v>
      </c>
      <c r="E121" s="14"/>
      <c r="F121" s="1" t="str">
        <f t="shared" si="42"/>
        <v/>
      </c>
      <c r="G121" s="92"/>
      <c r="H121" s="92"/>
    </row>
    <row r="122" spans="1:8" x14ac:dyDescent="0.25">
      <c r="A122" s="96" t="s">
        <v>94</v>
      </c>
      <c r="B122" s="5" t="s">
        <v>3</v>
      </c>
      <c r="C122" s="9">
        <v>15</v>
      </c>
      <c r="D122" s="6"/>
      <c r="E122" s="14">
        <f t="shared" ref="E122:E125" si="44">+D122/C122</f>
        <v>0</v>
      </c>
      <c r="F122" s="1" t="str">
        <f t="shared" si="42"/>
        <v>Veuillez compléter ce prix</v>
      </c>
      <c r="G122" s="92"/>
      <c r="H122" s="92"/>
    </row>
    <row r="123" spans="1:8" x14ac:dyDescent="0.25">
      <c r="A123" s="96"/>
      <c r="B123" s="5" t="s">
        <v>2</v>
      </c>
      <c r="C123" s="9">
        <v>127</v>
      </c>
      <c r="D123" s="6"/>
      <c r="E123" s="14">
        <f t="shared" si="44"/>
        <v>0</v>
      </c>
      <c r="F123" s="1" t="str">
        <f t="shared" si="42"/>
        <v>Veuillez compléter ce prix</v>
      </c>
      <c r="G123" s="92"/>
      <c r="H123" s="92"/>
    </row>
    <row r="124" spans="1:8" x14ac:dyDescent="0.25">
      <c r="A124" s="96"/>
      <c r="B124" s="5" t="s">
        <v>4</v>
      </c>
      <c r="C124" s="9">
        <v>8</v>
      </c>
      <c r="D124" s="6"/>
      <c r="E124" s="14">
        <f t="shared" si="44"/>
        <v>0</v>
      </c>
      <c r="F124" s="1" t="str">
        <f t="shared" si="42"/>
        <v>Veuillez compléter ce prix</v>
      </c>
      <c r="G124" s="92"/>
      <c r="H124" s="92"/>
    </row>
    <row r="125" spans="1:8" x14ac:dyDescent="0.25">
      <c r="A125" s="96"/>
      <c r="B125" s="5" t="s">
        <v>6</v>
      </c>
      <c r="C125" s="9">
        <v>27</v>
      </c>
      <c r="D125" s="6"/>
      <c r="E125" s="14">
        <f t="shared" si="44"/>
        <v>0</v>
      </c>
      <c r="F125" s="1" t="str">
        <f t="shared" si="42"/>
        <v>Veuillez compléter ce prix</v>
      </c>
      <c r="G125" s="92"/>
      <c r="H125" s="92"/>
    </row>
    <row r="126" spans="1:8" x14ac:dyDescent="0.25">
      <c r="A126" s="97" t="s">
        <v>95</v>
      </c>
      <c r="B126" s="98"/>
      <c r="C126" s="10">
        <f>SUM(C122:C125)</f>
        <v>177</v>
      </c>
      <c r="D126" s="11">
        <f>SUM(D122:D125)</f>
        <v>0</v>
      </c>
      <c r="E126" s="14"/>
    </row>
    <row r="127" spans="1:8" x14ac:dyDescent="0.25">
      <c r="A127" s="96" t="s">
        <v>96</v>
      </c>
      <c r="B127" s="5" t="s">
        <v>3</v>
      </c>
      <c r="C127" s="9">
        <v>40</v>
      </c>
      <c r="D127" s="6"/>
      <c r="E127" s="14">
        <f t="shared" ref="E127:E130" si="45">+D127/C127</f>
        <v>0</v>
      </c>
      <c r="F127" s="1" t="str">
        <f t="shared" ref="F127:F130" si="46">IF(D127="","Veuillez compléter ce prix","")</f>
        <v>Veuillez compléter ce prix</v>
      </c>
      <c r="G127" s="92"/>
      <c r="H127" s="92"/>
    </row>
    <row r="128" spans="1:8" x14ac:dyDescent="0.25">
      <c r="A128" s="96"/>
      <c r="B128" s="5" t="s">
        <v>2</v>
      </c>
      <c r="C128" s="9">
        <v>322</v>
      </c>
      <c r="D128" s="6"/>
      <c r="E128" s="14">
        <f t="shared" si="45"/>
        <v>0</v>
      </c>
      <c r="F128" s="1" t="str">
        <f t="shared" si="46"/>
        <v>Veuillez compléter ce prix</v>
      </c>
      <c r="G128" s="92"/>
      <c r="H128" s="92"/>
    </row>
    <row r="129" spans="1:8" x14ac:dyDescent="0.25">
      <c r="A129" s="96"/>
      <c r="B129" s="5" t="s">
        <v>4</v>
      </c>
      <c r="C129" s="9">
        <v>4</v>
      </c>
      <c r="D129" s="6"/>
      <c r="E129" s="14">
        <f t="shared" si="45"/>
        <v>0</v>
      </c>
      <c r="F129" s="1" t="str">
        <f t="shared" si="46"/>
        <v>Veuillez compléter ce prix</v>
      </c>
      <c r="G129" s="92"/>
      <c r="H129" s="92"/>
    </row>
    <row r="130" spans="1:8" x14ac:dyDescent="0.25">
      <c r="A130" s="96"/>
      <c r="B130" s="5" t="s">
        <v>6</v>
      </c>
      <c r="C130" s="9">
        <v>22</v>
      </c>
      <c r="D130" s="6"/>
      <c r="E130" s="14">
        <f t="shared" si="45"/>
        <v>0</v>
      </c>
      <c r="F130" s="1" t="str">
        <f t="shared" si="46"/>
        <v>Veuillez compléter ce prix</v>
      </c>
      <c r="G130" s="92"/>
      <c r="H130" s="92"/>
    </row>
    <row r="131" spans="1:8" x14ac:dyDescent="0.25">
      <c r="A131" s="97" t="s">
        <v>97</v>
      </c>
      <c r="B131" s="98"/>
      <c r="C131" s="10">
        <f>SUM(C127:C130)</f>
        <v>388</v>
      </c>
      <c r="D131" s="11">
        <f>SUM(D127:D130)</f>
        <v>0</v>
      </c>
      <c r="E131" s="14"/>
    </row>
    <row r="132" spans="1:8" ht="15.6" customHeight="1" thickBot="1" x14ac:dyDescent="0.3">
      <c r="A132" s="99" t="s">
        <v>11</v>
      </c>
      <c r="B132" s="100"/>
      <c r="C132" s="8">
        <f>SUM(C131,C126,C121,C116)</f>
        <v>1095</v>
      </c>
      <c r="D132" s="12">
        <f>SUM(D131,D126,D121,D116)</f>
        <v>0</v>
      </c>
      <c r="E132" s="13"/>
    </row>
    <row r="133" spans="1:8" ht="15.75" thickTop="1" x14ac:dyDescent="0.25"/>
  </sheetData>
  <mergeCells count="181">
    <mergeCell ref="A127:A130"/>
    <mergeCell ref="F127:H127"/>
    <mergeCell ref="F128:H128"/>
    <mergeCell ref="F129:H129"/>
    <mergeCell ref="F130:H130"/>
    <mergeCell ref="A131:B131"/>
    <mergeCell ref="A7:A9"/>
    <mergeCell ref="F17:H17"/>
    <mergeCell ref="F18:H18"/>
    <mergeCell ref="F20:H20"/>
    <mergeCell ref="F30:H30"/>
    <mergeCell ref="F67:H67"/>
    <mergeCell ref="F78:H78"/>
    <mergeCell ref="F80:H80"/>
    <mergeCell ref="F84:H84"/>
    <mergeCell ref="F87:H87"/>
    <mergeCell ref="F90:H90"/>
    <mergeCell ref="F93:H93"/>
    <mergeCell ref="F94:H94"/>
    <mergeCell ref="A107:B107"/>
    <mergeCell ref="F107:H107"/>
    <mergeCell ref="A92:A94"/>
    <mergeCell ref="F92:H92"/>
    <mergeCell ref="A95:B95"/>
    <mergeCell ref="A97:B97"/>
    <mergeCell ref="F97:H97"/>
    <mergeCell ref="F98:H98"/>
    <mergeCell ref="F102:H102"/>
    <mergeCell ref="F104:H104"/>
    <mergeCell ref="F106:H106"/>
    <mergeCell ref="A101:B101"/>
    <mergeCell ref="F101:H101"/>
    <mergeCell ref="A103:B103"/>
    <mergeCell ref="F103:H103"/>
    <mergeCell ref="A105:B105"/>
    <mergeCell ref="F105:H105"/>
    <mergeCell ref="A98:A100"/>
    <mergeCell ref="A88:B88"/>
    <mergeCell ref="F88:H88"/>
    <mergeCell ref="A86:A87"/>
    <mergeCell ref="F86:H86"/>
    <mergeCell ref="A89:A90"/>
    <mergeCell ref="F89:H89"/>
    <mergeCell ref="A91:B91"/>
    <mergeCell ref="F91:H91"/>
    <mergeCell ref="A82:B82"/>
    <mergeCell ref="F82:H82"/>
    <mergeCell ref="A83:A84"/>
    <mergeCell ref="F83:H83"/>
    <mergeCell ref="F85:H85"/>
    <mergeCell ref="A85:B85"/>
    <mergeCell ref="A64:B64"/>
    <mergeCell ref="A71:B71"/>
    <mergeCell ref="F61:H61"/>
    <mergeCell ref="F62:H62"/>
    <mergeCell ref="F69:H69"/>
    <mergeCell ref="F63:H63"/>
    <mergeCell ref="F64:H64"/>
    <mergeCell ref="F65:H65"/>
    <mergeCell ref="F66:H66"/>
    <mergeCell ref="F68:H68"/>
    <mergeCell ref="A42:B42"/>
    <mergeCell ref="A43:A44"/>
    <mergeCell ref="A108:B108"/>
    <mergeCell ref="A60:B60"/>
    <mergeCell ref="A23:A24"/>
    <mergeCell ref="A3:E3"/>
    <mergeCell ref="A49:B49"/>
    <mergeCell ref="A54:B54"/>
    <mergeCell ref="A55:A56"/>
    <mergeCell ref="A45:B45"/>
    <mergeCell ref="A46:A48"/>
    <mergeCell ref="A50:A53"/>
    <mergeCell ref="A33:A36"/>
    <mergeCell ref="A22:B22"/>
    <mergeCell ref="A25:B25"/>
    <mergeCell ref="A28:B28"/>
    <mergeCell ref="A26:A27"/>
    <mergeCell ref="A29:A31"/>
    <mergeCell ref="A16:A21"/>
    <mergeCell ref="A5:E5"/>
    <mergeCell ref="A72:A75"/>
    <mergeCell ref="A76:B76"/>
    <mergeCell ref="A77:A81"/>
    <mergeCell ref="A61:A63"/>
    <mergeCell ref="F8:H8"/>
    <mergeCell ref="F9:H9"/>
    <mergeCell ref="F10:H10"/>
    <mergeCell ref="F7:H7"/>
    <mergeCell ref="A122:A125"/>
    <mergeCell ref="A126:B126"/>
    <mergeCell ref="A132:B132"/>
    <mergeCell ref="A2:E2"/>
    <mergeCell ref="A1:E1"/>
    <mergeCell ref="A111:E111"/>
    <mergeCell ref="A116:B116"/>
    <mergeCell ref="A117:A120"/>
    <mergeCell ref="A113:A115"/>
    <mergeCell ref="A121:B121"/>
    <mergeCell ref="A10:B10"/>
    <mergeCell ref="A15:B15"/>
    <mergeCell ref="A11:A14"/>
    <mergeCell ref="A65:A68"/>
    <mergeCell ref="A69:B69"/>
    <mergeCell ref="A57:B57"/>
    <mergeCell ref="A58:A59"/>
    <mergeCell ref="A32:B32"/>
    <mergeCell ref="A37:B37"/>
    <mergeCell ref="A38:A41"/>
    <mergeCell ref="F21:H21"/>
    <mergeCell ref="F22:H22"/>
    <mergeCell ref="F14:H14"/>
    <mergeCell ref="F15:H15"/>
    <mergeCell ref="F16:H16"/>
    <mergeCell ref="F19:H19"/>
    <mergeCell ref="F26:H26"/>
    <mergeCell ref="F27:H27"/>
    <mergeCell ref="F11:H11"/>
    <mergeCell ref="F12:H12"/>
    <mergeCell ref="F13:H13"/>
    <mergeCell ref="F28:H28"/>
    <mergeCell ref="F23:H23"/>
    <mergeCell ref="F24:H24"/>
    <mergeCell ref="F25:H25"/>
    <mergeCell ref="F35:H35"/>
    <mergeCell ref="F36:H36"/>
    <mergeCell ref="F37:H37"/>
    <mergeCell ref="F38:H38"/>
    <mergeCell ref="F39:H39"/>
    <mergeCell ref="F29:H29"/>
    <mergeCell ref="F31:H31"/>
    <mergeCell ref="F32:H32"/>
    <mergeCell ref="F33:H33"/>
    <mergeCell ref="F34:H34"/>
    <mergeCell ref="F113:H113"/>
    <mergeCell ref="F72:H72"/>
    <mergeCell ref="F44:H44"/>
    <mergeCell ref="F45:H45"/>
    <mergeCell ref="F46:H46"/>
    <mergeCell ref="F47:H47"/>
    <mergeCell ref="F40:H40"/>
    <mergeCell ref="F41:H41"/>
    <mergeCell ref="F42:H42"/>
    <mergeCell ref="F43:H43"/>
    <mergeCell ref="F53:H53"/>
    <mergeCell ref="F48:H48"/>
    <mergeCell ref="F49:H49"/>
    <mergeCell ref="F50:H50"/>
    <mergeCell ref="F51:H51"/>
    <mergeCell ref="F52:H52"/>
    <mergeCell ref="F95:H95"/>
    <mergeCell ref="F96:H96"/>
    <mergeCell ref="F99:H99"/>
    <mergeCell ref="F100:H100"/>
    <mergeCell ref="F54:H54"/>
    <mergeCell ref="F55:H55"/>
    <mergeCell ref="F73:H73"/>
    <mergeCell ref="F76:H76"/>
    <mergeCell ref="F77:H77"/>
    <mergeCell ref="F79:H79"/>
    <mergeCell ref="F81:H81"/>
    <mergeCell ref="F59:H59"/>
    <mergeCell ref="F60:H60"/>
    <mergeCell ref="F56:H56"/>
    <mergeCell ref="F57:H57"/>
    <mergeCell ref="F58:H58"/>
    <mergeCell ref="F74:H74"/>
    <mergeCell ref="F75:H75"/>
    <mergeCell ref="F70:H70"/>
    <mergeCell ref="F123:H123"/>
    <mergeCell ref="F124:H124"/>
    <mergeCell ref="F125:H125"/>
    <mergeCell ref="F117:H117"/>
    <mergeCell ref="F118:H118"/>
    <mergeCell ref="F119:H119"/>
    <mergeCell ref="F120:H120"/>
    <mergeCell ref="F121:H121"/>
    <mergeCell ref="F114:H114"/>
    <mergeCell ref="F115:H115"/>
    <mergeCell ref="F116:H116"/>
    <mergeCell ref="F122:H122"/>
  </mergeCells>
  <conditionalFormatting sqref="D94 D100">
    <cfRule type="cellIs" dxfId="247" priority="21" operator="equal">
      <formula>D17="&lt;&gt;"</formula>
    </cfRule>
  </conditionalFormatting>
  <conditionalFormatting sqref="D122:D123 D127:D128">
    <cfRule type="cellIs" dxfId="246" priority="20" operator="equal">
      <formula>D109="&lt;&gt;"</formula>
    </cfRule>
  </conditionalFormatting>
  <conditionalFormatting sqref="D50:D53">
    <cfRule type="cellIs" dxfId="245" priority="22" operator="equal">
      <formula>D1048574="&lt;&gt;"</formula>
    </cfRule>
  </conditionalFormatting>
  <conditionalFormatting sqref="D19:D20 D12:D13">
    <cfRule type="cellIs" dxfId="244" priority="27" operator="equal">
      <formula>D1048526="&lt;&gt;"</formula>
    </cfRule>
  </conditionalFormatting>
  <conditionalFormatting sqref="D18 D14">
    <cfRule type="cellIs" dxfId="243" priority="29" operator="equal">
      <formula>D1048529="&lt;&gt;"</formula>
    </cfRule>
  </conditionalFormatting>
  <conditionalFormatting sqref="D21 D11 D7">
    <cfRule type="cellIs" dxfId="242" priority="31" operator="equal">
      <formula>D1048520="&lt;&gt;"</formula>
    </cfRule>
  </conditionalFormatting>
  <conditionalFormatting sqref="D24">
    <cfRule type="cellIs" dxfId="241" priority="32" operator="equal">
      <formula>D1048541="&lt;&gt;"</formula>
    </cfRule>
  </conditionalFormatting>
  <conditionalFormatting sqref="D29:D30 D43:D44 D26:D27 D46:D48">
    <cfRule type="cellIs" dxfId="240" priority="33" operator="equal">
      <formula>D1048546="&lt;&gt;"</formula>
    </cfRule>
  </conditionalFormatting>
  <conditionalFormatting sqref="D38:D41 D33:D36 D31">
    <cfRule type="cellIs" dxfId="239" priority="34" operator="equal">
      <formula>D1048550="&lt;&gt;"</formula>
    </cfRule>
  </conditionalFormatting>
  <conditionalFormatting sqref="D61:D63">
    <cfRule type="cellIs" dxfId="238" priority="38" operator="equal">
      <formula>D1048566="&lt;&gt;"</formula>
    </cfRule>
  </conditionalFormatting>
  <conditionalFormatting sqref="D117:D118">
    <cfRule type="cellIs" dxfId="237" priority="43" operator="equal">
      <formula>#REF!="&lt;&gt;"</formula>
    </cfRule>
  </conditionalFormatting>
  <conditionalFormatting sqref="D115">
    <cfRule type="cellIs" dxfId="236" priority="45" operator="equal">
      <formula>D108="&lt;&gt;"</formula>
    </cfRule>
  </conditionalFormatting>
  <conditionalFormatting sqref="D70">
    <cfRule type="cellIs" dxfId="235" priority="49" operator="equal">
      <formula>#REF!="&lt;&gt;"</formula>
    </cfRule>
  </conditionalFormatting>
  <conditionalFormatting sqref="D119:D120">
    <cfRule type="cellIs" dxfId="234" priority="51" operator="equal">
      <formula>D70="&lt;&gt;"</formula>
    </cfRule>
  </conditionalFormatting>
  <conditionalFormatting sqref="D113">
    <cfRule type="cellIs" dxfId="233" priority="64" operator="equal">
      <formula>D68="&lt;&gt;"</formula>
    </cfRule>
  </conditionalFormatting>
  <conditionalFormatting sqref="D65:D68">
    <cfRule type="cellIs" dxfId="232" priority="80" operator="equal">
      <formula>D1048565="&lt;&gt;"</formula>
    </cfRule>
  </conditionalFormatting>
  <conditionalFormatting sqref="D79:D81">
    <cfRule type="cellIs" dxfId="231" priority="95" operator="equal">
      <formula>D5="&lt;&gt;"</formula>
    </cfRule>
  </conditionalFormatting>
  <conditionalFormatting sqref="D92:D93 D96 D98:D99">
    <cfRule type="cellIs" dxfId="230" priority="15" operator="equal">
      <formula>D16="&lt;&gt;"</formula>
    </cfRule>
  </conditionalFormatting>
  <conditionalFormatting sqref="D86:D87">
    <cfRule type="cellIs" dxfId="229" priority="12" operator="equal">
      <formula>D12="&lt;&gt;"</formula>
    </cfRule>
  </conditionalFormatting>
  <conditionalFormatting sqref="D89:D90">
    <cfRule type="cellIs" dxfId="228" priority="11" operator="equal">
      <formula>D14="&lt;&gt;"</formula>
    </cfRule>
  </conditionalFormatting>
  <conditionalFormatting sqref="D58:D59">
    <cfRule type="cellIs" dxfId="227" priority="131" operator="equal">
      <formula>D1048566="&lt;&gt;"</formula>
    </cfRule>
  </conditionalFormatting>
  <conditionalFormatting sqref="D102">
    <cfRule type="cellIs" dxfId="226" priority="7" operator="equal">
      <formula>D24="&lt;&gt;"</formula>
    </cfRule>
  </conditionalFormatting>
  <conditionalFormatting sqref="D55:D56">
    <cfRule type="cellIs" dxfId="225" priority="142" operator="equal">
      <formula>#REF!="&lt;&gt;"</formula>
    </cfRule>
  </conditionalFormatting>
  <conditionalFormatting sqref="D104">
    <cfRule type="cellIs" dxfId="224" priority="6" operator="equal">
      <formula>D26="&lt;&gt;"</formula>
    </cfRule>
  </conditionalFormatting>
  <conditionalFormatting sqref="D106">
    <cfRule type="cellIs" dxfId="223" priority="5" operator="equal">
      <formula>D28="&lt;&gt;"</formula>
    </cfRule>
  </conditionalFormatting>
  <conditionalFormatting sqref="D114">
    <cfRule type="cellIs" dxfId="222" priority="163" operator="equal">
      <formula>D71="&lt;&gt;"</formula>
    </cfRule>
  </conditionalFormatting>
  <conditionalFormatting sqref="D77:D78 D83:D84">
    <cfRule type="cellIs" dxfId="221" priority="204" operator="equal">
      <formula>D4="&lt;&gt;"</formula>
    </cfRule>
  </conditionalFormatting>
  <conditionalFormatting sqref="D8:D9">
    <cfRule type="cellIs" dxfId="220" priority="209" operator="equal">
      <formula>D1048520="&lt;&gt;"</formula>
    </cfRule>
  </conditionalFormatting>
  <conditionalFormatting sqref="D23 D16:D17">
    <cfRule type="cellIs" dxfId="219" priority="210" operator="equal">
      <formula>D1048532="&lt;&gt;"</formula>
    </cfRule>
  </conditionalFormatting>
  <conditionalFormatting sqref="D72:D75">
    <cfRule type="cellIs" dxfId="218" priority="220" operator="equal">
      <formula>D1048565="&lt;&gt;"</formula>
    </cfRule>
  </conditionalFormatting>
  <conditionalFormatting sqref="D124:D125 D129:D130">
    <cfRule type="cellIs" dxfId="217" priority="222" operator="equal">
      <formula>D112="&lt;&gt;"</formula>
    </cfRule>
  </conditionalFormatting>
  <conditionalFormatting sqref="D70 D55:D56 D117">
    <cfRule type="cellIs" dxfId="216" priority="1" operator="equal">
      <formula>D1048569="&lt;&gt;"</formula>
    </cfRule>
  </conditionalFormatting>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9"/>
  <sheetViews>
    <sheetView topLeftCell="A359" workbookViewId="0">
      <selection activeCell="I359" sqref="I359"/>
    </sheetView>
  </sheetViews>
  <sheetFormatPr baseColWidth="10" defaultRowHeight="15" x14ac:dyDescent="0.25"/>
  <cols>
    <col min="1" max="1" width="26.42578125" customWidth="1"/>
    <col min="2" max="2" width="25.28515625" customWidth="1"/>
    <col min="3" max="3" width="13.28515625" customWidth="1"/>
    <col min="4" max="4" width="27.7109375" customWidth="1"/>
    <col min="5" max="5" width="20.7109375" customWidth="1"/>
  </cols>
  <sheetData>
    <row r="1" spans="1:8" ht="55.15" customHeight="1" x14ac:dyDescent="0.25">
      <c r="A1" s="102" t="s">
        <v>323</v>
      </c>
      <c r="B1" s="102"/>
      <c r="C1" s="102"/>
      <c r="D1" s="102"/>
      <c r="E1" s="102"/>
    </row>
    <row r="2" spans="1:8" ht="16.899999999999999" customHeight="1" x14ac:dyDescent="0.25">
      <c r="A2" s="101"/>
      <c r="B2" s="101"/>
      <c r="C2" s="101"/>
      <c r="D2" s="101"/>
      <c r="E2" s="101"/>
    </row>
    <row r="3" spans="1:8" s="2" customFormat="1" ht="58.9" customHeight="1" x14ac:dyDescent="0.25">
      <c r="A3" s="112" t="s">
        <v>133</v>
      </c>
      <c r="B3" s="112"/>
      <c r="C3" s="112"/>
      <c r="D3" s="112"/>
      <c r="E3" s="112"/>
    </row>
    <row r="4" spans="1:8" ht="15.75" thickBot="1" x14ac:dyDescent="0.3">
      <c r="A4" s="71"/>
      <c r="B4" s="71"/>
      <c r="C4" s="71"/>
      <c r="D4" s="71"/>
      <c r="E4" s="71"/>
    </row>
    <row r="5" spans="1:8" s="3" customFormat="1" ht="37.9" customHeight="1" thickTop="1" x14ac:dyDescent="0.25">
      <c r="A5" s="139" t="s">
        <v>134</v>
      </c>
      <c r="B5" s="140"/>
      <c r="C5" s="140"/>
      <c r="D5" s="140"/>
      <c r="E5" s="141"/>
    </row>
    <row r="6" spans="1:8" s="4" customFormat="1" ht="28.5" customHeight="1" x14ac:dyDescent="0.25">
      <c r="A6" s="60"/>
      <c r="B6" s="60" t="s">
        <v>0</v>
      </c>
      <c r="C6" s="60" t="s">
        <v>438</v>
      </c>
      <c r="D6" s="60" t="s">
        <v>13</v>
      </c>
      <c r="E6" s="60" t="s">
        <v>12</v>
      </c>
    </row>
    <row r="7" spans="1:8" s="3" customFormat="1" x14ac:dyDescent="0.25">
      <c r="A7" s="136" t="s">
        <v>136</v>
      </c>
      <c r="B7" s="9" t="s">
        <v>5</v>
      </c>
      <c r="C7" s="9">
        <v>242</v>
      </c>
      <c r="D7" s="43"/>
      <c r="E7" s="44">
        <f>+D7/C7</f>
        <v>0</v>
      </c>
      <c r="F7" s="93" t="str">
        <f>IF(D7="","Veuillez compléter de prix","")</f>
        <v>Veuillez compléter de prix</v>
      </c>
      <c r="G7" s="94"/>
      <c r="H7" s="94"/>
    </row>
    <row r="8" spans="1:8" s="3" customFormat="1" x14ac:dyDescent="0.25">
      <c r="A8" s="134"/>
      <c r="B8" s="9" t="s">
        <v>3</v>
      </c>
      <c r="C8" s="9">
        <v>25</v>
      </c>
      <c r="D8" s="43"/>
      <c r="E8" s="44">
        <f>+D8/C8</f>
        <v>0</v>
      </c>
      <c r="F8" s="93" t="str">
        <f>IF(D8="","Veuillez compléter de prix","")</f>
        <v>Veuillez compléter de prix</v>
      </c>
      <c r="G8" s="94"/>
      <c r="H8" s="94"/>
    </row>
    <row r="9" spans="1:8" s="3" customFormat="1" x14ac:dyDescent="0.25">
      <c r="A9" s="137"/>
      <c r="B9" s="9" t="s">
        <v>4</v>
      </c>
      <c r="C9" s="9">
        <v>30</v>
      </c>
      <c r="D9" s="43"/>
      <c r="E9" s="44">
        <f t="shared" ref="E9:E71" si="0">+D9/C9</f>
        <v>0</v>
      </c>
      <c r="F9" s="93" t="str">
        <f t="shared" ref="F9:F77" si="1">IF(D9="","Veuillez compléter de prix","")</f>
        <v>Veuillez compléter de prix</v>
      </c>
      <c r="G9" s="94"/>
      <c r="H9" s="94"/>
    </row>
    <row r="10" spans="1:8" s="3" customFormat="1" x14ac:dyDescent="0.25">
      <c r="A10" s="125" t="s">
        <v>137</v>
      </c>
      <c r="B10" s="126"/>
      <c r="C10" s="27">
        <f>SUBTOTAL(9,C7:C9)</f>
        <v>297</v>
      </c>
      <c r="D10" s="46">
        <f>SUM(D7:D9)</f>
        <v>0</v>
      </c>
      <c r="E10" s="44"/>
      <c r="F10" s="93" t="str">
        <f t="shared" si="1"/>
        <v/>
      </c>
      <c r="G10" s="94"/>
      <c r="H10" s="94"/>
    </row>
    <row r="11" spans="1:8" s="3" customFormat="1" x14ac:dyDescent="0.25">
      <c r="A11" s="136" t="s">
        <v>138</v>
      </c>
      <c r="B11" s="9" t="s">
        <v>2</v>
      </c>
      <c r="C11" s="9">
        <v>43</v>
      </c>
      <c r="D11" s="43"/>
      <c r="E11" s="44">
        <f t="shared" si="0"/>
        <v>0</v>
      </c>
      <c r="F11" s="93" t="str">
        <f t="shared" si="1"/>
        <v>Veuillez compléter de prix</v>
      </c>
      <c r="G11" s="95"/>
      <c r="H11" s="95"/>
    </row>
    <row r="12" spans="1:8" s="3" customFormat="1" x14ac:dyDescent="0.25">
      <c r="A12" s="137"/>
      <c r="B12" s="9" t="s">
        <v>4</v>
      </c>
      <c r="C12" s="9">
        <v>68</v>
      </c>
      <c r="D12" s="43"/>
      <c r="E12" s="44">
        <f t="shared" si="0"/>
        <v>0</v>
      </c>
      <c r="F12" s="93" t="str">
        <f t="shared" si="1"/>
        <v>Veuillez compléter de prix</v>
      </c>
      <c r="G12" s="95"/>
      <c r="H12" s="95"/>
    </row>
    <row r="13" spans="1:8" s="3" customFormat="1" x14ac:dyDescent="0.25">
      <c r="A13" s="125" t="s">
        <v>139</v>
      </c>
      <c r="B13" s="126"/>
      <c r="C13" s="27">
        <f>SUM(C11:C12)</f>
        <v>111</v>
      </c>
      <c r="D13" s="46">
        <f>SUM(D11:D12)</f>
        <v>0</v>
      </c>
      <c r="E13" s="44"/>
      <c r="F13" s="93" t="str">
        <f t="shared" si="1"/>
        <v/>
      </c>
      <c r="G13" s="94"/>
      <c r="H13" s="94"/>
    </row>
    <row r="14" spans="1:8" s="3" customFormat="1" x14ac:dyDescent="0.25">
      <c r="A14" s="135" t="s">
        <v>140</v>
      </c>
      <c r="B14" s="9" t="s">
        <v>5</v>
      </c>
      <c r="C14" s="9">
        <v>88</v>
      </c>
      <c r="D14" s="43"/>
      <c r="E14" s="44">
        <f t="shared" si="0"/>
        <v>0</v>
      </c>
      <c r="F14" s="93" t="str">
        <f t="shared" si="1"/>
        <v>Veuillez compléter de prix</v>
      </c>
      <c r="G14" s="94"/>
      <c r="H14" s="94"/>
    </row>
    <row r="15" spans="1:8" s="3" customFormat="1" x14ac:dyDescent="0.25">
      <c r="A15" s="135"/>
      <c r="B15" s="9" t="s">
        <v>3</v>
      </c>
      <c r="C15" s="9">
        <v>190</v>
      </c>
      <c r="D15" s="43"/>
      <c r="E15" s="44">
        <f t="shared" si="0"/>
        <v>0</v>
      </c>
      <c r="F15" s="93" t="str">
        <f t="shared" si="1"/>
        <v>Veuillez compléter de prix</v>
      </c>
      <c r="G15" s="94"/>
      <c r="H15" s="94"/>
    </row>
    <row r="16" spans="1:8" s="3" customFormat="1" x14ac:dyDescent="0.25">
      <c r="A16" s="135"/>
      <c r="B16" s="9" t="s">
        <v>2</v>
      </c>
      <c r="C16" s="9">
        <v>76</v>
      </c>
      <c r="D16" s="43"/>
      <c r="E16" s="44">
        <f t="shared" si="0"/>
        <v>0</v>
      </c>
      <c r="F16" s="93" t="str">
        <f t="shared" si="1"/>
        <v>Veuillez compléter de prix</v>
      </c>
      <c r="G16" s="94"/>
      <c r="H16" s="94"/>
    </row>
    <row r="17" spans="1:8" s="3" customFormat="1" x14ac:dyDescent="0.25">
      <c r="A17" s="135"/>
      <c r="B17" s="9" t="s">
        <v>4</v>
      </c>
      <c r="C17" s="9">
        <v>13</v>
      </c>
      <c r="D17" s="43"/>
      <c r="E17" s="44">
        <f t="shared" si="0"/>
        <v>0</v>
      </c>
      <c r="F17" s="93" t="str">
        <f t="shared" si="1"/>
        <v>Veuillez compléter de prix</v>
      </c>
      <c r="G17" s="94"/>
      <c r="H17" s="94"/>
    </row>
    <row r="18" spans="1:8" s="3" customFormat="1" x14ac:dyDescent="0.25">
      <c r="A18" s="125" t="s">
        <v>141</v>
      </c>
      <c r="B18" s="126"/>
      <c r="C18" s="27">
        <f>SUM(C14:C17)</f>
        <v>367</v>
      </c>
      <c r="D18" s="46">
        <f>SUM(D14:D17)</f>
        <v>0</v>
      </c>
      <c r="E18" s="44"/>
      <c r="F18" s="93" t="str">
        <f t="shared" si="1"/>
        <v/>
      </c>
      <c r="G18" s="94"/>
      <c r="H18" s="94"/>
    </row>
    <row r="19" spans="1:8" s="3" customFormat="1" x14ac:dyDescent="0.25">
      <c r="A19" s="138" t="s">
        <v>142</v>
      </c>
      <c r="B19" s="9" t="s">
        <v>3</v>
      </c>
      <c r="C19" s="9">
        <v>11</v>
      </c>
      <c r="D19" s="43"/>
      <c r="E19" s="44">
        <f t="shared" si="0"/>
        <v>0</v>
      </c>
      <c r="F19" s="93" t="str">
        <f t="shared" ref="F19:F22" si="2">IF(D19="","Veuillez compléter de prix","")</f>
        <v>Veuillez compléter de prix</v>
      </c>
      <c r="G19" s="94"/>
      <c r="H19" s="94"/>
    </row>
    <row r="20" spans="1:8" s="3" customFormat="1" x14ac:dyDescent="0.25">
      <c r="A20" s="138"/>
      <c r="B20" s="9" t="s">
        <v>2</v>
      </c>
      <c r="C20" s="9">
        <v>25</v>
      </c>
      <c r="D20" s="43"/>
      <c r="E20" s="44">
        <f t="shared" si="0"/>
        <v>0</v>
      </c>
      <c r="F20" s="93" t="str">
        <f t="shared" si="2"/>
        <v>Veuillez compléter de prix</v>
      </c>
      <c r="G20" s="94"/>
      <c r="H20" s="94"/>
    </row>
    <row r="21" spans="1:8" s="3" customFormat="1" x14ac:dyDescent="0.25">
      <c r="A21" s="138"/>
      <c r="B21" s="9" t="s">
        <v>10</v>
      </c>
      <c r="C21" s="9">
        <v>25</v>
      </c>
      <c r="D21" s="43"/>
      <c r="E21" s="44">
        <f t="shared" si="0"/>
        <v>0</v>
      </c>
      <c r="F21" s="93" t="str">
        <f t="shared" si="2"/>
        <v>Veuillez compléter de prix</v>
      </c>
      <c r="G21" s="94"/>
      <c r="H21" s="94"/>
    </row>
    <row r="22" spans="1:8" s="3" customFormat="1" x14ac:dyDescent="0.25">
      <c r="A22" s="138"/>
      <c r="B22" s="9" t="s">
        <v>4</v>
      </c>
      <c r="C22" s="9">
        <v>11</v>
      </c>
      <c r="D22" s="43"/>
      <c r="E22" s="44">
        <f t="shared" si="0"/>
        <v>0</v>
      </c>
      <c r="F22" s="93" t="str">
        <f t="shared" si="2"/>
        <v>Veuillez compléter de prix</v>
      </c>
      <c r="G22" s="94"/>
      <c r="H22" s="94"/>
    </row>
    <row r="23" spans="1:8" s="3" customFormat="1" x14ac:dyDescent="0.25">
      <c r="A23" s="138"/>
      <c r="B23" s="9" t="s">
        <v>6</v>
      </c>
      <c r="C23" s="9">
        <v>38</v>
      </c>
      <c r="D23" s="43"/>
      <c r="E23" s="44">
        <f t="shared" si="0"/>
        <v>0</v>
      </c>
      <c r="F23" s="93" t="str">
        <f t="shared" si="1"/>
        <v>Veuillez compléter de prix</v>
      </c>
      <c r="G23" s="94"/>
      <c r="H23" s="94"/>
    </row>
    <row r="24" spans="1:8" s="3" customFormat="1" x14ac:dyDescent="0.25">
      <c r="A24" s="125" t="s">
        <v>324</v>
      </c>
      <c r="B24" s="126"/>
      <c r="C24" s="27">
        <f>SUM(C19:C23)</f>
        <v>110</v>
      </c>
      <c r="D24" s="46">
        <f>SUM(D19:D23)</f>
        <v>0</v>
      </c>
      <c r="E24" s="44"/>
      <c r="F24" s="93" t="str">
        <f t="shared" si="1"/>
        <v/>
      </c>
      <c r="G24" s="94"/>
      <c r="H24" s="94"/>
    </row>
    <row r="25" spans="1:8" s="3" customFormat="1" x14ac:dyDescent="0.25">
      <c r="A25" s="135" t="s">
        <v>143</v>
      </c>
      <c r="B25" s="9" t="s">
        <v>3</v>
      </c>
      <c r="C25" s="9">
        <v>36</v>
      </c>
      <c r="D25" s="43"/>
      <c r="E25" s="44">
        <f t="shared" si="0"/>
        <v>0</v>
      </c>
      <c r="F25" s="93" t="str">
        <f t="shared" si="1"/>
        <v>Veuillez compléter de prix</v>
      </c>
      <c r="G25" s="94"/>
      <c r="H25" s="94"/>
    </row>
    <row r="26" spans="1:8" s="3" customFormat="1" x14ac:dyDescent="0.25">
      <c r="A26" s="135"/>
      <c r="B26" s="9" t="s">
        <v>2</v>
      </c>
      <c r="C26" s="9">
        <v>12</v>
      </c>
      <c r="D26" s="43"/>
      <c r="E26" s="44">
        <f t="shared" si="0"/>
        <v>0</v>
      </c>
      <c r="F26" s="93" t="str">
        <f t="shared" si="1"/>
        <v>Veuillez compléter de prix</v>
      </c>
      <c r="G26" s="94"/>
      <c r="H26" s="94"/>
    </row>
    <row r="27" spans="1:8" s="3" customFormat="1" x14ac:dyDescent="0.25">
      <c r="A27" s="135"/>
      <c r="B27" s="9" t="s">
        <v>8</v>
      </c>
      <c r="C27" s="9">
        <v>107</v>
      </c>
      <c r="D27" s="43"/>
      <c r="E27" s="44">
        <f t="shared" si="0"/>
        <v>0</v>
      </c>
      <c r="F27" s="93" t="str">
        <f t="shared" si="1"/>
        <v>Veuillez compléter de prix</v>
      </c>
      <c r="G27" s="94"/>
      <c r="H27" s="94"/>
    </row>
    <row r="28" spans="1:8" s="3" customFormat="1" x14ac:dyDescent="0.25">
      <c r="A28" s="135"/>
      <c r="B28" s="9" t="s">
        <v>4</v>
      </c>
      <c r="C28" s="9">
        <v>16</v>
      </c>
      <c r="D28" s="43"/>
      <c r="E28" s="44">
        <f t="shared" si="0"/>
        <v>0</v>
      </c>
      <c r="F28" s="93" t="str">
        <f t="shared" si="1"/>
        <v>Veuillez compléter de prix</v>
      </c>
      <c r="G28" s="94"/>
      <c r="H28" s="94"/>
    </row>
    <row r="29" spans="1:8" s="3" customFormat="1" x14ac:dyDescent="0.25">
      <c r="A29" s="125" t="s">
        <v>144</v>
      </c>
      <c r="B29" s="126"/>
      <c r="C29" s="27">
        <f>SUM(C25:C28)</f>
        <v>171</v>
      </c>
      <c r="D29" s="46">
        <f>SUM(D25:D28)</f>
        <v>0</v>
      </c>
      <c r="E29" s="44"/>
      <c r="F29" s="93" t="str">
        <f t="shared" si="1"/>
        <v/>
      </c>
      <c r="G29" s="94"/>
      <c r="H29" s="94"/>
    </row>
    <row r="30" spans="1:8" s="3" customFormat="1" x14ac:dyDescent="0.25">
      <c r="A30" s="131" t="s">
        <v>151</v>
      </c>
      <c r="B30" s="9" t="s">
        <v>5</v>
      </c>
      <c r="C30" s="9">
        <v>25</v>
      </c>
      <c r="D30" s="43"/>
      <c r="E30" s="44">
        <f t="shared" si="0"/>
        <v>0</v>
      </c>
      <c r="F30" s="93" t="str">
        <f t="shared" si="1"/>
        <v>Veuillez compléter de prix</v>
      </c>
      <c r="G30" s="94"/>
      <c r="H30" s="94"/>
    </row>
    <row r="31" spans="1:8" s="3" customFormat="1" x14ac:dyDescent="0.25">
      <c r="A31" s="132"/>
      <c r="B31" s="9" t="s">
        <v>3</v>
      </c>
      <c r="C31" s="9">
        <v>48</v>
      </c>
      <c r="D31" s="43"/>
      <c r="E31" s="44">
        <f t="shared" si="0"/>
        <v>0</v>
      </c>
      <c r="F31" s="93" t="str">
        <f t="shared" si="1"/>
        <v>Veuillez compléter de prix</v>
      </c>
      <c r="G31" s="94"/>
      <c r="H31" s="94"/>
    </row>
    <row r="32" spans="1:8" s="3" customFormat="1" x14ac:dyDescent="0.25">
      <c r="A32" s="132"/>
      <c r="B32" s="9" t="s">
        <v>146</v>
      </c>
      <c r="C32" s="9">
        <v>34</v>
      </c>
      <c r="D32" s="43"/>
      <c r="E32" s="44">
        <f t="shared" si="0"/>
        <v>0</v>
      </c>
      <c r="F32" s="93" t="str">
        <f t="shared" si="1"/>
        <v>Veuillez compléter de prix</v>
      </c>
      <c r="G32" s="94"/>
      <c r="H32" s="94"/>
    </row>
    <row r="33" spans="1:8" s="3" customFormat="1" x14ac:dyDescent="0.25">
      <c r="A33" s="132"/>
      <c r="B33" s="9" t="s">
        <v>4</v>
      </c>
      <c r="C33" s="9">
        <v>20</v>
      </c>
      <c r="D33" s="43"/>
      <c r="E33" s="44">
        <f t="shared" si="0"/>
        <v>0</v>
      </c>
      <c r="F33" s="93" t="str">
        <f t="shared" si="1"/>
        <v>Veuillez compléter de prix</v>
      </c>
      <c r="G33" s="94"/>
      <c r="H33" s="94"/>
    </row>
    <row r="34" spans="1:8" s="3" customFormat="1" x14ac:dyDescent="0.25">
      <c r="A34" s="133"/>
      <c r="B34" s="9" t="s">
        <v>6</v>
      </c>
      <c r="C34" s="9">
        <v>12</v>
      </c>
      <c r="D34" s="43"/>
      <c r="E34" s="44">
        <f t="shared" si="0"/>
        <v>0</v>
      </c>
      <c r="F34" s="93" t="str">
        <f t="shared" si="1"/>
        <v>Veuillez compléter de prix</v>
      </c>
      <c r="G34" s="94"/>
      <c r="H34" s="94"/>
    </row>
    <row r="35" spans="1:8" s="3" customFormat="1" x14ac:dyDescent="0.25">
      <c r="A35" s="125" t="s">
        <v>145</v>
      </c>
      <c r="B35" s="126"/>
      <c r="C35" s="27">
        <f>SUM(C30:C34)</f>
        <v>139</v>
      </c>
      <c r="D35" s="46">
        <f>SUM(D30:D34)</f>
        <v>0</v>
      </c>
      <c r="E35" s="44"/>
      <c r="F35" s="93" t="str">
        <f t="shared" si="1"/>
        <v/>
      </c>
      <c r="G35" s="94"/>
      <c r="H35" s="94"/>
    </row>
    <row r="36" spans="1:8" s="3" customFormat="1" x14ac:dyDescent="0.25">
      <c r="A36" s="135" t="s">
        <v>150</v>
      </c>
      <c r="B36" s="9" t="s">
        <v>5</v>
      </c>
      <c r="C36" s="9">
        <v>208</v>
      </c>
      <c r="D36" s="43"/>
      <c r="E36" s="44">
        <f t="shared" si="0"/>
        <v>0</v>
      </c>
      <c r="F36" s="93" t="str">
        <f t="shared" si="1"/>
        <v>Veuillez compléter de prix</v>
      </c>
      <c r="G36" s="94"/>
      <c r="H36" s="94"/>
    </row>
    <row r="37" spans="1:8" s="3" customFormat="1" x14ac:dyDescent="0.25">
      <c r="A37" s="135"/>
      <c r="B37" s="9" t="s">
        <v>3</v>
      </c>
      <c r="C37" s="9">
        <v>704</v>
      </c>
      <c r="D37" s="43"/>
      <c r="E37" s="44">
        <f t="shared" si="0"/>
        <v>0</v>
      </c>
      <c r="F37" s="93" t="str">
        <f t="shared" si="1"/>
        <v>Veuillez compléter de prix</v>
      </c>
      <c r="G37" s="94"/>
      <c r="H37" s="94"/>
    </row>
    <row r="38" spans="1:8" s="3" customFormat="1" x14ac:dyDescent="0.25">
      <c r="A38" s="135"/>
      <c r="B38" s="9" t="s">
        <v>2</v>
      </c>
      <c r="C38" s="9">
        <v>252</v>
      </c>
      <c r="D38" s="43"/>
      <c r="E38" s="44">
        <f t="shared" si="0"/>
        <v>0</v>
      </c>
      <c r="F38" s="93" t="str">
        <f t="shared" si="1"/>
        <v>Veuillez compléter de prix</v>
      </c>
      <c r="G38" s="94"/>
      <c r="H38" s="94"/>
    </row>
    <row r="39" spans="1:8" s="3" customFormat="1" x14ac:dyDescent="0.25">
      <c r="A39" s="135"/>
      <c r="B39" s="9" t="s">
        <v>4</v>
      </c>
      <c r="C39" s="9">
        <v>80</v>
      </c>
      <c r="D39" s="43"/>
      <c r="E39" s="44">
        <f t="shared" si="0"/>
        <v>0</v>
      </c>
      <c r="F39" s="93" t="str">
        <f t="shared" si="1"/>
        <v>Veuillez compléter de prix</v>
      </c>
      <c r="G39" s="94"/>
      <c r="H39" s="94"/>
    </row>
    <row r="40" spans="1:8" s="3" customFormat="1" x14ac:dyDescent="0.25">
      <c r="A40" s="135"/>
      <c r="B40" s="9" t="s">
        <v>6</v>
      </c>
      <c r="C40" s="9">
        <v>30</v>
      </c>
      <c r="D40" s="43"/>
      <c r="E40" s="44">
        <f t="shared" si="0"/>
        <v>0</v>
      </c>
      <c r="F40" s="93" t="str">
        <f t="shared" si="1"/>
        <v>Veuillez compléter de prix</v>
      </c>
      <c r="G40" s="94"/>
      <c r="H40" s="94"/>
    </row>
    <row r="41" spans="1:8" s="3" customFormat="1" x14ac:dyDescent="0.25">
      <c r="A41" s="125" t="s">
        <v>147</v>
      </c>
      <c r="B41" s="126"/>
      <c r="C41" s="27">
        <f>SUM(C36:C40)</f>
        <v>1274</v>
      </c>
      <c r="D41" s="46">
        <f>SUM(D36:D40)</f>
        <v>0</v>
      </c>
      <c r="E41" s="44"/>
      <c r="F41" s="93" t="str">
        <f t="shared" si="1"/>
        <v/>
      </c>
      <c r="G41" s="94"/>
      <c r="H41" s="94"/>
    </row>
    <row r="42" spans="1:8" s="3" customFormat="1" x14ac:dyDescent="0.25">
      <c r="A42" s="135" t="s">
        <v>149</v>
      </c>
      <c r="B42" s="9" t="s">
        <v>5</v>
      </c>
      <c r="C42" s="9">
        <v>28</v>
      </c>
      <c r="D42" s="43"/>
      <c r="E42" s="44">
        <f t="shared" si="0"/>
        <v>0</v>
      </c>
      <c r="F42" s="93" t="str">
        <f t="shared" si="1"/>
        <v>Veuillez compléter de prix</v>
      </c>
      <c r="G42" s="94"/>
      <c r="H42" s="94"/>
    </row>
    <row r="43" spans="1:8" s="3" customFormat="1" x14ac:dyDescent="0.25">
      <c r="A43" s="135"/>
      <c r="B43" s="9" t="s">
        <v>3</v>
      </c>
      <c r="C43" s="9">
        <v>266</v>
      </c>
      <c r="D43" s="43"/>
      <c r="E43" s="44">
        <f t="shared" si="0"/>
        <v>0</v>
      </c>
      <c r="F43" s="93" t="str">
        <f t="shared" si="1"/>
        <v>Veuillez compléter de prix</v>
      </c>
      <c r="G43" s="94"/>
      <c r="H43" s="94"/>
    </row>
    <row r="44" spans="1:8" s="3" customFormat="1" x14ac:dyDescent="0.25">
      <c r="A44" s="135"/>
      <c r="B44" s="9" t="s">
        <v>2</v>
      </c>
      <c r="C44" s="9">
        <v>108</v>
      </c>
      <c r="D44" s="43"/>
      <c r="E44" s="44">
        <f t="shared" si="0"/>
        <v>0</v>
      </c>
      <c r="F44" s="93" t="str">
        <f t="shared" si="1"/>
        <v>Veuillez compléter de prix</v>
      </c>
      <c r="G44" s="94"/>
      <c r="H44" s="94"/>
    </row>
    <row r="45" spans="1:8" s="3" customFormat="1" x14ac:dyDescent="0.25">
      <c r="A45" s="135"/>
      <c r="B45" s="9" t="s">
        <v>4</v>
      </c>
      <c r="C45" s="9">
        <v>24</v>
      </c>
      <c r="D45" s="43"/>
      <c r="E45" s="44">
        <f t="shared" si="0"/>
        <v>0</v>
      </c>
      <c r="F45" s="93" t="str">
        <f t="shared" si="1"/>
        <v>Veuillez compléter de prix</v>
      </c>
      <c r="G45" s="94"/>
      <c r="H45" s="94"/>
    </row>
    <row r="46" spans="1:8" s="3" customFormat="1" x14ac:dyDescent="0.25">
      <c r="A46" s="125" t="s">
        <v>325</v>
      </c>
      <c r="B46" s="126"/>
      <c r="C46" s="27">
        <f>SUM(C42:C45)</f>
        <v>426</v>
      </c>
      <c r="D46" s="46">
        <f>SUM(D42:D45)</f>
        <v>0</v>
      </c>
      <c r="E46" s="44"/>
      <c r="F46" s="93" t="str">
        <f t="shared" si="1"/>
        <v/>
      </c>
      <c r="G46" s="94"/>
      <c r="H46" s="94"/>
    </row>
    <row r="47" spans="1:8" s="3" customFormat="1" x14ac:dyDescent="0.25">
      <c r="A47" s="135" t="s">
        <v>148</v>
      </c>
      <c r="B47" s="9" t="s">
        <v>5</v>
      </c>
      <c r="C47" s="9">
        <v>35</v>
      </c>
      <c r="D47" s="43"/>
      <c r="E47" s="44">
        <f t="shared" si="0"/>
        <v>0</v>
      </c>
      <c r="F47" s="93" t="str">
        <f t="shared" si="1"/>
        <v>Veuillez compléter de prix</v>
      </c>
      <c r="G47" s="94"/>
      <c r="H47" s="94"/>
    </row>
    <row r="48" spans="1:8" s="3" customFormat="1" x14ac:dyDescent="0.25">
      <c r="A48" s="135"/>
      <c r="B48" s="9" t="s">
        <v>3</v>
      </c>
      <c r="C48" s="9">
        <v>334</v>
      </c>
      <c r="D48" s="43"/>
      <c r="E48" s="44">
        <f t="shared" si="0"/>
        <v>0</v>
      </c>
      <c r="F48" s="93" t="str">
        <f t="shared" si="1"/>
        <v>Veuillez compléter de prix</v>
      </c>
      <c r="G48" s="94"/>
      <c r="H48" s="94"/>
    </row>
    <row r="49" spans="1:8" s="3" customFormat="1" x14ac:dyDescent="0.25">
      <c r="A49" s="135"/>
      <c r="B49" s="9" t="s">
        <v>2</v>
      </c>
      <c r="C49" s="9">
        <v>158</v>
      </c>
      <c r="D49" s="43"/>
      <c r="E49" s="44">
        <f t="shared" si="0"/>
        <v>0</v>
      </c>
      <c r="F49" s="93" t="str">
        <f t="shared" si="1"/>
        <v>Veuillez compléter de prix</v>
      </c>
      <c r="G49" s="94"/>
      <c r="H49" s="94"/>
    </row>
    <row r="50" spans="1:8" s="3" customFormat="1" x14ac:dyDescent="0.25">
      <c r="A50" s="135"/>
      <c r="B50" s="9" t="s">
        <v>4</v>
      </c>
      <c r="C50" s="9">
        <v>34</v>
      </c>
      <c r="D50" s="43"/>
      <c r="E50" s="44">
        <f t="shared" si="0"/>
        <v>0</v>
      </c>
      <c r="F50" s="93" t="str">
        <f t="shared" si="1"/>
        <v>Veuillez compléter de prix</v>
      </c>
      <c r="G50" s="94"/>
      <c r="H50" s="94"/>
    </row>
    <row r="51" spans="1:8" s="3" customFormat="1" x14ac:dyDescent="0.25">
      <c r="A51" s="135"/>
      <c r="B51" s="9" t="s">
        <v>6</v>
      </c>
      <c r="C51" s="9">
        <v>52</v>
      </c>
      <c r="D51" s="43"/>
      <c r="E51" s="44">
        <f t="shared" si="0"/>
        <v>0</v>
      </c>
      <c r="F51" s="93" t="str">
        <f t="shared" si="1"/>
        <v>Veuillez compléter de prix</v>
      </c>
      <c r="G51" s="94"/>
      <c r="H51" s="94"/>
    </row>
    <row r="52" spans="1:8" s="3" customFormat="1" x14ac:dyDescent="0.25">
      <c r="A52" s="125" t="s">
        <v>152</v>
      </c>
      <c r="B52" s="126"/>
      <c r="C52" s="27">
        <f>SUM(C47:C51)</f>
        <v>613</v>
      </c>
      <c r="D52" s="46">
        <f>SUM(D47:D51)</f>
        <v>0</v>
      </c>
      <c r="E52" s="44"/>
      <c r="F52" s="93" t="str">
        <f t="shared" si="1"/>
        <v/>
      </c>
      <c r="G52" s="94"/>
      <c r="H52" s="94"/>
    </row>
    <row r="53" spans="1:8" s="3" customFormat="1" x14ac:dyDescent="0.25">
      <c r="A53" s="135" t="s">
        <v>153</v>
      </c>
      <c r="B53" s="9" t="s">
        <v>3</v>
      </c>
      <c r="C53" s="9">
        <v>141</v>
      </c>
      <c r="D53" s="43"/>
      <c r="E53" s="44">
        <f t="shared" si="0"/>
        <v>0</v>
      </c>
      <c r="F53" s="93" t="str">
        <f t="shared" si="1"/>
        <v>Veuillez compléter de prix</v>
      </c>
      <c r="G53" s="94"/>
      <c r="H53" s="94"/>
    </row>
    <row r="54" spans="1:8" s="3" customFormat="1" x14ac:dyDescent="0.25">
      <c r="A54" s="135"/>
      <c r="B54" s="9" t="s">
        <v>2</v>
      </c>
      <c r="C54" s="9">
        <v>40</v>
      </c>
      <c r="D54" s="43"/>
      <c r="E54" s="44">
        <f t="shared" si="0"/>
        <v>0</v>
      </c>
      <c r="F54" s="93" t="str">
        <f t="shared" si="1"/>
        <v>Veuillez compléter de prix</v>
      </c>
      <c r="G54" s="94"/>
      <c r="H54" s="94"/>
    </row>
    <row r="55" spans="1:8" s="3" customFormat="1" x14ac:dyDescent="0.25">
      <c r="A55" s="135"/>
      <c r="B55" s="9" t="s">
        <v>4</v>
      </c>
      <c r="C55" s="9">
        <v>28</v>
      </c>
      <c r="D55" s="43"/>
      <c r="E55" s="44">
        <f t="shared" si="0"/>
        <v>0</v>
      </c>
      <c r="F55" s="93" t="str">
        <f t="shared" si="1"/>
        <v>Veuillez compléter de prix</v>
      </c>
      <c r="G55" s="94"/>
      <c r="H55" s="94"/>
    </row>
    <row r="56" spans="1:8" s="3" customFormat="1" x14ac:dyDescent="0.25">
      <c r="A56" s="125" t="s">
        <v>154</v>
      </c>
      <c r="B56" s="126"/>
      <c r="C56" s="27">
        <f>SUM(C53:C55)</f>
        <v>209</v>
      </c>
      <c r="D56" s="46">
        <f>SUM(D53:D55)</f>
        <v>0</v>
      </c>
      <c r="E56" s="44"/>
      <c r="F56" s="93" t="str">
        <f t="shared" si="1"/>
        <v/>
      </c>
      <c r="G56" s="94"/>
      <c r="H56" s="94"/>
    </row>
    <row r="57" spans="1:8" s="3" customFormat="1" x14ac:dyDescent="0.25">
      <c r="A57" s="142" t="s">
        <v>155</v>
      </c>
      <c r="B57" s="9" t="s">
        <v>3</v>
      </c>
      <c r="C57" s="9">
        <v>229</v>
      </c>
      <c r="D57" s="43"/>
      <c r="E57" s="44">
        <f t="shared" si="0"/>
        <v>0</v>
      </c>
      <c r="F57" s="93" t="str">
        <f t="shared" si="1"/>
        <v>Veuillez compléter de prix</v>
      </c>
      <c r="G57" s="94"/>
      <c r="H57" s="94"/>
    </row>
    <row r="58" spans="1:8" s="3" customFormat="1" x14ac:dyDescent="0.25">
      <c r="A58" s="142"/>
      <c r="B58" s="9" t="s">
        <v>2</v>
      </c>
      <c r="C58" s="9">
        <v>66</v>
      </c>
      <c r="D58" s="43"/>
      <c r="E58" s="44">
        <f t="shared" si="0"/>
        <v>0</v>
      </c>
      <c r="F58" s="93" t="str">
        <f t="shared" si="1"/>
        <v>Veuillez compléter de prix</v>
      </c>
      <c r="G58" s="94"/>
      <c r="H58" s="94"/>
    </row>
    <row r="59" spans="1:8" s="3" customFormat="1" x14ac:dyDescent="0.25">
      <c r="A59" s="128"/>
      <c r="B59" s="9" t="s">
        <v>4</v>
      </c>
      <c r="C59" s="9">
        <v>17</v>
      </c>
      <c r="D59" s="43"/>
      <c r="E59" s="44">
        <f t="shared" si="0"/>
        <v>0</v>
      </c>
      <c r="F59" s="93" t="str">
        <f t="shared" si="1"/>
        <v>Veuillez compléter de prix</v>
      </c>
      <c r="G59" s="94"/>
      <c r="H59" s="94"/>
    </row>
    <row r="60" spans="1:8" s="3" customFormat="1" x14ac:dyDescent="0.25">
      <c r="A60" s="125" t="s">
        <v>156</v>
      </c>
      <c r="B60" s="126"/>
      <c r="C60" s="27">
        <f>SUM(C57:C59)</f>
        <v>312</v>
      </c>
      <c r="D60" s="46">
        <f>SUM(D57:D59)</f>
        <v>0</v>
      </c>
      <c r="E60" s="44"/>
      <c r="F60" s="93" t="str">
        <f t="shared" si="1"/>
        <v/>
      </c>
      <c r="G60" s="94"/>
      <c r="H60" s="94"/>
    </row>
    <row r="61" spans="1:8" s="3" customFormat="1" x14ac:dyDescent="0.25">
      <c r="A61" s="135" t="s">
        <v>157</v>
      </c>
      <c r="B61" s="9" t="s">
        <v>3</v>
      </c>
      <c r="C61" s="9">
        <v>61</v>
      </c>
      <c r="D61" s="43"/>
      <c r="E61" s="44">
        <f t="shared" si="0"/>
        <v>0</v>
      </c>
      <c r="F61" s="93" t="str">
        <f t="shared" si="1"/>
        <v>Veuillez compléter de prix</v>
      </c>
      <c r="G61" s="94"/>
      <c r="H61" s="94"/>
    </row>
    <row r="62" spans="1:8" s="3" customFormat="1" x14ac:dyDescent="0.25">
      <c r="A62" s="135"/>
      <c r="B62" s="9" t="s">
        <v>2</v>
      </c>
      <c r="C62" s="9">
        <v>26</v>
      </c>
      <c r="D62" s="43"/>
      <c r="E62" s="44">
        <f t="shared" si="0"/>
        <v>0</v>
      </c>
      <c r="F62" s="93" t="str">
        <f t="shared" si="1"/>
        <v>Veuillez compléter de prix</v>
      </c>
      <c r="G62" s="94"/>
      <c r="H62" s="94"/>
    </row>
    <row r="63" spans="1:8" s="3" customFormat="1" x14ac:dyDescent="0.25">
      <c r="A63" s="135"/>
      <c r="B63" s="9" t="s">
        <v>4</v>
      </c>
      <c r="C63" s="9">
        <v>22</v>
      </c>
      <c r="D63" s="43"/>
      <c r="E63" s="44">
        <f t="shared" si="0"/>
        <v>0</v>
      </c>
      <c r="F63" s="93" t="str">
        <f t="shared" si="1"/>
        <v>Veuillez compléter de prix</v>
      </c>
      <c r="G63" s="94"/>
      <c r="H63" s="94"/>
    </row>
    <row r="64" spans="1:8" s="3" customFormat="1" x14ac:dyDescent="0.25">
      <c r="A64" s="135"/>
      <c r="B64" s="9" t="s">
        <v>6</v>
      </c>
      <c r="C64" s="9">
        <v>25</v>
      </c>
      <c r="D64" s="43"/>
      <c r="E64" s="44">
        <f t="shared" si="0"/>
        <v>0</v>
      </c>
      <c r="F64" s="93" t="str">
        <f t="shared" si="1"/>
        <v>Veuillez compléter de prix</v>
      </c>
      <c r="G64" s="94"/>
      <c r="H64" s="94"/>
    </row>
    <row r="65" spans="1:8" s="3" customFormat="1" x14ac:dyDescent="0.25">
      <c r="A65" s="125" t="s">
        <v>158</v>
      </c>
      <c r="B65" s="126"/>
      <c r="C65" s="27">
        <f>SUM(C61:C64)</f>
        <v>134</v>
      </c>
      <c r="D65" s="46">
        <f>SUM(D61:D64)</f>
        <v>0</v>
      </c>
      <c r="E65" s="44"/>
      <c r="F65" s="93" t="str">
        <f t="shared" si="1"/>
        <v/>
      </c>
      <c r="G65" s="94"/>
      <c r="H65" s="94"/>
    </row>
    <row r="66" spans="1:8" s="3" customFormat="1" x14ac:dyDescent="0.25">
      <c r="A66" s="73" t="s">
        <v>159</v>
      </c>
      <c r="B66" s="9" t="s">
        <v>4</v>
      </c>
      <c r="C66" s="9">
        <v>20</v>
      </c>
      <c r="D66" s="43"/>
      <c r="E66" s="44">
        <f t="shared" si="0"/>
        <v>0</v>
      </c>
      <c r="F66" s="93" t="str">
        <f t="shared" si="1"/>
        <v>Veuillez compléter de prix</v>
      </c>
      <c r="G66" s="94"/>
      <c r="H66" s="94"/>
    </row>
    <row r="67" spans="1:8" s="3" customFormat="1" x14ac:dyDescent="0.25">
      <c r="A67" s="125" t="s">
        <v>160</v>
      </c>
      <c r="B67" s="126"/>
      <c r="C67" s="27">
        <f>SUM(C66:C66)</f>
        <v>20</v>
      </c>
      <c r="D67" s="46">
        <f>SUM(D66)</f>
        <v>0</v>
      </c>
      <c r="E67" s="44"/>
      <c r="F67" s="93" t="str">
        <f t="shared" si="1"/>
        <v/>
      </c>
      <c r="G67" s="94"/>
      <c r="H67" s="94"/>
    </row>
    <row r="68" spans="1:8" s="3" customFormat="1" x14ac:dyDescent="0.25">
      <c r="A68" s="135" t="s">
        <v>161</v>
      </c>
      <c r="B68" s="9" t="s">
        <v>3</v>
      </c>
      <c r="C68" s="9">
        <v>83</v>
      </c>
      <c r="D68" s="43"/>
      <c r="E68" s="44">
        <f t="shared" si="0"/>
        <v>0</v>
      </c>
      <c r="F68" s="93" t="str">
        <f t="shared" si="1"/>
        <v>Veuillez compléter de prix</v>
      </c>
      <c r="G68" s="94"/>
      <c r="H68" s="94"/>
    </row>
    <row r="69" spans="1:8" s="3" customFormat="1" x14ac:dyDescent="0.25">
      <c r="A69" s="135"/>
      <c r="B69" s="9" t="s">
        <v>2</v>
      </c>
      <c r="C69" s="9">
        <v>28</v>
      </c>
      <c r="D69" s="43"/>
      <c r="E69" s="44">
        <f t="shared" si="0"/>
        <v>0</v>
      </c>
      <c r="F69" s="93" t="str">
        <f t="shared" si="1"/>
        <v>Veuillez compléter de prix</v>
      </c>
      <c r="G69" s="94"/>
      <c r="H69" s="94"/>
    </row>
    <row r="70" spans="1:8" s="3" customFormat="1" x14ac:dyDescent="0.25">
      <c r="A70" s="135"/>
      <c r="B70" s="9" t="s">
        <v>163</v>
      </c>
      <c r="C70" s="9">
        <v>7</v>
      </c>
      <c r="D70" s="43"/>
      <c r="E70" s="44">
        <f t="shared" si="0"/>
        <v>0</v>
      </c>
      <c r="F70" s="93" t="str">
        <f t="shared" si="1"/>
        <v>Veuillez compléter de prix</v>
      </c>
      <c r="G70" s="95"/>
      <c r="H70" s="95"/>
    </row>
    <row r="71" spans="1:8" s="3" customFormat="1" x14ac:dyDescent="0.25">
      <c r="A71" s="135"/>
      <c r="B71" s="9" t="s">
        <v>4</v>
      </c>
      <c r="C71" s="9">
        <v>11</v>
      </c>
      <c r="D71" s="43"/>
      <c r="E71" s="44">
        <f t="shared" si="0"/>
        <v>0</v>
      </c>
      <c r="F71" s="93" t="str">
        <f t="shared" si="1"/>
        <v>Veuillez compléter de prix</v>
      </c>
      <c r="G71" s="94"/>
      <c r="H71" s="94"/>
    </row>
    <row r="72" spans="1:8" s="3" customFormat="1" x14ac:dyDescent="0.25">
      <c r="A72" s="125" t="s">
        <v>162</v>
      </c>
      <c r="B72" s="126"/>
      <c r="C72" s="27">
        <f>SUM(C68:C71)</f>
        <v>129</v>
      </c>
      <c r="D72" s="46">
        <f>SUM(D68:D71)</f>
        <v>0</v>
      </c>
      <c r="E72" s="44"/>
      <c r="F72" s="93" t="str">
        <f t="shared" si="1"/>
        <v/>
      </c>
      <c r="G72" s="94"/>
      <c r="H72" s="94"/>
    </row>
    <row r="73" spans="1:8" s="3" customFormat="1" x14ac:dyDescent="0.25">
      <c r="A73" s="136" t="s">
        <v>164</v>
      </c>
      <c r="B73" s="9" t="s">
        <v>5</v>
      </c>
      <c r="C73" s="9">
        <v>96</v>
      </c>
      <c r="D73" s="43"/>
      <c r="E73" s="44">
        <f t="shared" ref="E73:E137" si="3">+D73/C73</f>
        <v>0</v>
      </c>
      <c r="F73" s="93" t="str">
        <f t="shared" si="1"/>
        <v>Veuillez compléter de prix</v>
      </c>
      <c r="G73" s="94"/>
      <c r="H73" s="94"/>
    </row>
    <row r="74" spans="1:8" s="3" customFormat="1" x14ac:dyDescent="0.25">
      <c r="A74" s="134"/>
      <c r="B74" s="9" t="s">
        <v>3</v>
      </c>
      <c r="C74" s="9">
        <v>377</v>
      </c>
      <c r="D74" s="43"/>
      <c r="E74" s="44">
        <f t="shared" si="3"/>
        <v>0</v>
      </c>
      <c r="F74" s="93" t="str">
        <f t="shared" si="1"/>
        <v>Veuillez compléter de prix</v>
      </c>
      <c r="G74" s="94"/>
      <c r="H74" s="94"/>
    </row>
    <row r="75" spans="1:8" s="3" customFormat="1" x14ac:dyDescent="0.25">
      <c r="A75" s="134"/>
      <c r="B75" s="9" t="s">
        <v>2</v>
      </c>
      <c r="C75" s="9">
        <v>149</v>
      </c>
      <c r="D75" s="43"/>
      <c r="E75" s="44">
        <f t="shared" si="3"/>
        <v>0</v>
      </c>
      <c r="F75" s="93" t="str">
        <f t="shared" si="1"/>
        <v>Veuillez compléter de prix</v>
      </c>
      <c r="G75" s="94"/>
      <c r="H75" s="94"/>
    </row>
    <row r="76" spans="1:8" s="3" customFormat="1" x14ac:dyDescent="0.25">
      <c r="A76" s="134"/>
      <c r="B76" s="9" t="s">
        <v>4</v>
      </c>
      <c r="C76" s="9">
        <v>19</v>
      </c>
      <c r="D76" s="43"/>
      <c r="E76" s="44">
        <f t="shared" si="3"/>
        <v>0</v>
      </c>
      <c r="F76" s="93" t="str">
        <f t="shared" si="1"/>
        <v>Veuillez compléter de prix</v>
      </c>
      <c r="G76" s="94"/>
      <c r="H76" s="94"/>
    </row>
    <row r="77" spans="1:8" s="3" customFormat="1" x14ac:dyDescent="0.25">
      <c r="A77" s="137"/>
      <c r="B77" s="9" t="s">
        <v>6</v>
      </c>
      <c r="C77" s="9">
        <v>44</v>
      </c>
      <c r="D77" s="43"/>
      <c r="E77" s="44">
        <f t="shared" si="3"/>
        <v>0</v>
      </c>
      <c r="F77" s="93" t="str">
        <f t="shared" si="1"/>
        <v>Veuillez compléter de prix</v>
      </c>
      <c r="G77" s="94"/>
      <c r="H77" s="94"/>
    </row>
    <row r="78" spans="1:8" s="3" customFormat="1" x14ac:dyDescent="0.25">
      <c r="A78" s="125" t="s">
        <v>165</v>
      </c>
      <c r="B78" s="126"/>
      <c r="C78" s="27">
        <f>SUM(C73:C77)</f>
        <v>685</v>
      </c>
      <c r="D78" s="46">
        <f>SUM(D73:D77)</f>
        <v>0</v>
      </c>
      <c r="E78" s="44"/>
      <c r="F78" s="93" t="str">
        <f t="shared" ref="F78:F81" si="4">IF(D78="","Veuillez compléter de prix","")</f>
        <v/>
      </c>
      <c r="G78" s="94"/>
      <c r="H78" s="94"/>
    </row>
    <row r="79" spans="1:8" x14ac:dyDescent="0.25">
      <c r="A79" s="136" t="s">
        <v>166</v>
      </c>
      <c r="B79" s="9" t="s">
        <v>3</v>
      </c>
      <c r="C79" s="9">
        <v>45</v>
      </c>
      <c r="D79" s="43"/>
      <c r="E79" s="44">
        <f t="shared" si="3"/>
        <v>0</v>
      </c>
      <c r="F79" s="93" t="str">
        <f t="shared" si="4"/>
        <v>Veuillez compléter de prix</v>
      </c>
      <c r="G79" s="94"/>
      <c r="H79" s="94"/>
    </row>
    <row r="80" spans="1:8" x14ac:dyDescent="0.25">
      <c r="A80" s="134"/>
      <c r="B80" s="9" t="s">
        <v>4</v>
      </c>
      <c r="C80" s="9">
        <v>8</v>
      </c>
      <c r="D80" s="43"/>
      <c r="E80" s="44">
        <f t="shared" si="3"/>
        <v>0</v>
      </c>
      <c r="F80" s="93" t="str">
        <f t="shared" si="4"/>
        <v>Veuillez compléter de prix</v>
      </c>
      <c r="G80" s="94"/>
      <c r="H80" s="94"/>
    </row>
    <row r="81" spans="1:8" x14ac:dyDescent="0.25">
      <c r="A81" s="137"/>
      <c r="B81" s="9" t="s">
        <v>6</v>
      </c>
      <c r="C81" s="9">
        <v>21</v>
      </c>
      <c r="D81" s="43"/>
      <c r="E81" s="44">
        <f t="shared" si="3"/>
        <v>0</v>
      </c>
      <c r="F81" s="93" t="str">
        <f t="shared" si="4"/>
        <v>Veuillez compléter de prix</v>
      </c>
      <c r="G81" s="94"/>
      <c r="H81" s="94"/>
    </row>
    <row r="82" spans="1:8" x14ac:dyDescent="0.25">
      <c r="A82" s="125" t="s">
        <v>167</v>
      </c>
      <c r="B82" s="126"/>
      <c r="C82" s="27">
        <f>SUM(C79:C81)</f>
        <v>74</v>
      </c>
      <c r="D82" s="46">
        <f>SUM(D79:D81)</f>
        <v>0</v>
      </c>
      <c r="E82" s="44"/>
    </row>
    <row r="83" spans="1:8" s="3" customFormat="1" x14ac:dyDescent="0.25">
      <c r="A83" s="74" t="s">
        <v>168</v>
      </c>
      <c r="B83" s="9" t="s">
        <v>3</v>
      </c>
      <c r="C83" s="9">
        <v>26</v>
      </c>
      <c r="D83" s="43"/>
      <c r="E83" s="44">
        <f t="shared" si="3"/>
        <v>0</v>
      </c>
      <c r="F83" s="93" t="str">
        <f t="shared" ref="F83:F136" si="5">IF(D83="","Veuillez compléter de prix","")</f>
        <v>Veuillez compléter de prix</v>
      </c>
      <c r="G83" s="95"/>
      <c r="H83" s="95"/>
    </row>
    <row r="84" spans="1:8" s="3" customFormat="1" x14ac:dyDescent="0.25">
      <c r="A84" s="125" t="s">
        <v>169</v>
      </c>
      <c r="B84" s="126"/>
      <c r="C84" s="27">
        <f>SUM(C83:C83)</f>
        <v>26</v>
      </c>
      <c r="D84" s="46">
        <f>SUM(D83)</f>
        <v>0</v>
      </c>
      <c r="E84" s="44"/>
      <c r="F84" s="93" t="str">
        <f t="shared" si="5"/>
        <v/>
      </c>
      <c r="G84" s="94"/>
      <c r="H84" s="94"/>
    </row>
    <row r="85" spans="1:8" s="3" customFormat="1" x14ac:dyDescent="0.25">
      <c r="A85" s="134" t="s">
        <v>170</v>
      </c>
      <c r="B85" s="9" t="s">
        <v>5</v>
      </c>
      <c r="C85" s="9">
        <v>206</v>
      </c>
      <c r="D85" s="43"/>
      <c r="E85" s="44">
        <f t="shared" si="3"/>
        <v>0</v>
      </c>
      <c r="F85" s="93" t="str">
        <f t="shared" si="5"/>
        <v>Veuillez compléter de prix</v>
      </c>
      <c r="G85" s="94"/>
      <c r="H85" s="94"/>
    </row>
    <row r="86" spans="1:8" s="3" customFormat="1" x14ac:dyDescent="0.25">
      <c r="A86" s="134"/>
      <c r="B86" s="9" t="s">
        <v>3</v>
      </c>
      <c r="C86" s="9">
        <v>409</v>
      </c>
      <c r="D86" s="43"/>
      <c r="E86" s="44">
        <f t="shared" si="3"/>
        <v>0</v>
      </c>
      <c r="F86" s="93" t="str">
        <f t="shared" si="5"/>
        <v>Veuillez compléter de prix</v>
      </c>
      <c r="G86" s="94"/>
      <c r="H86" s="94"/>
    </row>
    <row r="87" spans="1:8" s="3" customFormat="1" x14ac:dyDescent="0.25">
      <c r="A87" s="134"/>
      <c r="B87" s="9" t="s">
        <v>2</v>
      </c>
      <c r="C87" s="9">
        <v>517</v>
      </c>
      <c r="D87" s="43"/>
      <c r="E87" s="44">
        <f t="shared" si="3"/>
        <v>0</v>
      </c>
      <c r="F87" s="93" t="str">
        <f t="shared" si="5"/>
        <v>Veuillez compléter de prix</v>
      </c>
      <c r="G87" s="94"/>
      <c r="H87" s="94"/>
    </row>
    <row r="88" spans="1:8" s="3" customFormat="1" x14ac:dyDescent="0.25">
      <c r="A88" s="134"/>
      <c r="B88" s="9" t="s">
        <v>4</v>
      </c>
      <c r="C88" s="9">
        <v>66</v>
      </c>
      <c r="D88" s="43"/>
      <c r="E88" s="44">
        <f t="shared" si="3"/>
        <v>0</v>
      </c>
      <c r="F88" s="93" t="str">
        <f t="shared" si="5"/>
        <v>Veuillez compléter de prix</v>
      </c>
      <c r="G88" s="94"/>
      <c r="H88" s="94"/>
    </row>
    <row r="89" spans="1:8" s="3" customFormat="1" x14ac:dyDescent="0.25">
      <c r="A89" s="134"/>
      <c r="B89" s="9" t="s">
        <v>6</v>
      </c>
      <c r="C89" s="9">
        <v>68</v>
      </c>
      <c r="D89" s="43"/>
      <c r="E89" s="44">
        <f t="shared" si="3"/>
        <v>0</v>
      </c>
      <c r="F89" s="93" t="str">
        <f t="shared" si="5"/>
        <v>Veuillez compléter de prix</v>
      </c>
      <c r="G89" s="94"/>
      <c r="H89" s="94"/>
    </row>
    <row r="90" spans="1:8" s="3" customFormat="1" x14ac:dyDescent="0.25">
      <c r="A90" s="125" t="s">
        <v>171</v>
      </c>
      <c r="B90" s="126"/>
      <c r="C90" s="27">
        <f>SUM(C85:C89)</f>
        <v>1266</v>
      </c>
      <c r="D90" s="46">
        <f>SUM(D85:D89)</f>
        <v>0</v>
      </c>
      <c r="E90" s="44"/>
      <c r="F90" s="93" t="str">
        <f t="shared" si="5"/>
        <v/>
      </c>
      <c r="G90" s="95"/>
      <c r="H90" s="95"/>
    </row>
    <row r="91" spans="1:8" s="3" customFormat="1" x14ac:dyDescent="0.25">
      <c r="A91" s="134" t="s">
        <v>172</v>
      </c>
      <c r="B91" s="9" t="s">
        <v>3</v>
      </c>
      <c r="C91" s="9">
        <v>249</v>
      </c>
      <c r="D91" s="43"/>
      <c r="E91" s="44">
        <f t="shared" si="3"/>
        <v>0</v>
      </c>
      <c r="F91" s="93" t="str">
        <f t="shared" si="5"/>
        <v>Veuillez compléter de prix</v>
      </c>
      <c r="G91" s="94"/>
      <c r="H91" s="94"/>
    </row>
    <row r="92" spans="1:8" s="3" customFormat="1" x14ac:dyDescent="0.25">
      <c r="A92" s="134"/>
      <c r="B92" s="9" t="s">
        <v>2</v>
      </c>
      <c r="C92" s="9">
        <v>45</v>
      </c>
      <c r="D92" s="43"/>
      <c r="E92" s="44">
        <f t="shared" si="3"/>
        <v>0</v>
      </c>
      <c r="F92" s="93" t="str">
        <f t="shared" si="5"/>
        <v>Veuillez compléter de prix</v>
      </c>
      <c r="G92" s="94"/>
      <c r="H92" s="94"/>
    </row>
    <row r="93" spans="1:8" s="3" customFormat="1" x14ac:dyDescent="0.25">
      <c r="A93" s="134"/>
      <c r="B93" s="9" t="s">
        <v>4</v>
      </c>
      <c r="C93" s="9">
        <v>27</v>
      </c>
      <c r="D93" s="43"/>
      <c r="E93" s="44">
        <f t="shared" si="3"/>
        <v>0</v>
      </c>
      <c r="F93" s="93" t="str">
        <f t="shared" si="5"/>
        <v>Veuillez compléter de prix</v>
      </c>
      <c r="G93" s="94"/>
      <c r="H93" s="94"/>
    </row>
    <row r="94" spans="1:8" s="3" customFormat="1" x14ac:dyDescent="0.25">
      <c r="A94" s="134"/>
      <c r="B94" s="9" t="s">
        <v>6</v>
      </c>
      <c r="C94" s="9">
        <v>12</v>
      </c>
      <c r="D94" s="43"/>
      <c r="E94" s="44">
        <f t="shared" si="3"/>
        <v>0</v>
      </c>
      <c r="F94" s="93" t="str">
        <f t="shared" si="5"/>
        <v>Veuillez compléter de prix</v>
      </c>
      <c r="G94" s="94"/>
      <c r="H94" s="94"/>
    </row>
    <row r="95" spans="1:8" s="3" customFormat="1" x14ac:dyDescent="0.25">
      <c r="A95" s="125" t="s">
        <v>173</v>
      </c>
      <c r="B95" s="126"/>
      <c r="C95" s="27">
        <f>SUM(C91:C94)</f>
        <v>333</v>
      </c>
      <c r="D95" s="46">
        <f>SUM(D91:D94)</f>
        <v>0</v>
      </c>
      <c r="E95" s="44"/>
      <c r="F95" s="93" t="str">
        <f t="shared" si="5"/>
        <v/>
      </c>
      <c r="G95" s="95"/>
      <c r="H95" s="95"/>
    </row>
    <row r="96" spans="1:8" s="3" customFormat="1" x14ac:dyDescent="0.25">
      <c r="A96" s="134" t="s">
        <v>174</v>
      </c>
      <c r="B96" s="9" t="s">
        <v>3</v>
      </c>
      <c r="C96" s="9">
        <v>412</v>
      </c>
      <c r="D96" s="43"/>
      <c r="E96" s="44">
        <f t="shared" si="3"/>
        <v>0</v>
      </c>
      <c r="F96" s="93" t="str">
        <f t="shared" si="5"/>
        <v>Veuillez compléter de prix</v>
      </c>
      <c r="G96" s="94"/>
      <c r="H96" s="94"/>
    </row>
    <row r="97" spans="1:8" s="3" customFormat="1" x14ac:dyDescent="0.25">
      <c r="A97" s="134"/>
      <c r="B97" s="9" t="s">
        <v>2</v>
      </c>
      <c r="C97" s="9">
        <v>127</v>
      </c>
      <c r="D97" s="43"/>
      <c r="E97" s="44">
        <f t="shared" si="3"/>
        <v>0</v>
      </c>
      <c r="F97" s="93" t="str">
        <f t="shared" si="5"/>
        <v>Veuillez compléter de prix</v>
      </c>
      <c r="G97" s="94"/>
      <c r="H97" s="94"/>
    </row>
    <row r="98" spans="1:8" s="3" customFormat="1" x14ac:dyDescent="0.25">
      <c r="A98" s="134"/>
      <c r="B98" s="9" t="s">
        <v>4</v>
      </c>
      <c r="C98" s="9">
        <v>53</v>
      </c>
      <c r="D98" s="43"/>
      <c r="E98" s="44">
        <f t="shared" si="3"/>
        <v>0</v>
      </c>
      <c r="F98" s="93" t="str">
        <f t="shared" si="5"/>
        <v>Veuillez compléter de prix</v>
      </c>
      <c r="G98" s="94"/>
      <c r="H98" s="94"/>
    </row>
    <row r="99" spans="1:8" s="3" customFormat="1" x14ac:dyDescent="0.25">
      <c r="A99" s="134"/>
      <c r="B99" s="9" t="s">
        <v>6</v>
      </c>
      <c r="C99" s="9">
        <v>35</v>
      </c>
      <c r="D99" s="43"/>
      <c r="E99" s="44">
        <f t="shared" si="3"/>
        <v>0</v>
      </c>
      <c r="F99" s="93" t="str">
        <f t="shared" si="5"/>
        <v>Veuillez compléter de prix</v>
      </c>
      <c r="G99" s="94"/>
      <c r="H99" s="94"/>
    </row>
    <row r="100" spans="1:8" s="3" customFormat="1" x14ac:dyDescent="0.25">
      <c r="A100" s="125" t="s">
        <v>175</v>
      </c>
      <c r="B100" s="126"/>
      <c r="C100" s="27">
        <f>SUM(C96:C99)</f>
        <v>627</v>
      </c>
      <c r="D100" s="46">
        <f>SUM(D96:D99)</f>
        <v>0</v>
      </c>
      <c r="E100" s="44"/>
      <c r="F100" s="93" t="str">
        <f t="shared" si="5"/>
        <v/>
      </c>
      <c r="G100" s="95"/>
      <c r="H100" s="95"/>
    </row>
    <row r="101" spans="1:8" s="3" customFormat="1" x14ac:dyDescent="0.25">
      <c r="A101" s="136" t="s">
        <v>176</v>
      </c>
      <c r="B101" s="61" t="s">
        <v>5</v>
      </c>
      <c r="C101" s="9">
        <v>147</v>
      </c>
      <c r="D101" s="43"/>
      <c r="E101" s="44">
        <f t="shared" si="3"/>
        <v>0</v>
      </c>
      <c r="F101" s="93" t="str">
        <f t="shared" si="5"/>
        <v>Veuillez compléter de prix</v>
      </c>
      <c r="G101" s="94"/>
      <c r="H101" s="94"/>
    </row>
    <row r="102" spans="1:8" s="3" customFormat="1" x14ac:dyDescent="0.25">
      <c r="A102" s="134"/>
      <c r="B102" s="61" t="s">
        <v>3</v>
      </c>
      <c r="C102" s="9">
        <v>108</v>
      </c>
      <c r="D102" s="43"/>
      <c r="E102" s="44">
        <f t="shared" si="3"/>
        <v>0</v>
      </c>
      <c r="F102" s="93" t="str">
        <f t="shared" si="5"/>
        <v>Veuillez compléter de prix</v>
      </c>
      <c r="G102" s="94"/>
      <c r="H102" s="94"/>
    </row>
    <row r="103" spans="1:8" s="3" customFormat="1" x14ac:dyDescent="0.25">
      <c r="A103" s="134"/>
      <c r="B103" s="61" t="s">
        <v>2</v>
      </c>
      <c r="C103" s="9">
        <v>72</v>
      </c>
      <c r="D103" s="43"/>
      <c r="E103" s="44">
        <f t="shared" si="3"/>
        <v>0</v>
      </c>
      <c r="F103" s="93" t="str">
        <f t="shared" si="5"/>
        <v>Veuillez compléter de prix</v>
      </c>
      <c r="G103" s="94"/>
      <c r="H103" s="94"/>
    </row>
    <row r="104" spans="1:8" s="3" customFormat="1" x14ac:dyDescent="0.25">
      <c r="A104" s="134"/>
      <c r="B104" s="61" t="s">
        <v>4</v>
      </c>
      <c r="C104" s="9">
        <v>8</v>
      </c>
      <c r="D104" s="43"/>
      <c r="E104" s="44">
        <f t="shared" si="3"/>
        <v>0</v>
      </c>
      <c r="F104" s="93" t="str">
        <f t="shared" si="5"/>
        <v>Veuillez compléter de prix</v>
      </c>
      <c r="G104" s="94"/>
      <c r="H104" s="94"/>
    </row>
    <row r="105" spans="1:8" s="3" customFormat="1" x14ac:dyDescent="0.25">
      <c r="A105" s="137"/>
      <c r="B105" s="61" t="s">
        <v>6</v>
      </c>
      <c r="C105" s="9">
        <v>37</v>
      </c>
      <c r="D105" s="43"/>
      <c r="E105" s="44">
        <f t="shared" si="3"/>
        <v>0</v>
      </c>
      <c r="F105" s="93" t="str">
        <f t="shared" si="5"/>
        <v>Veuillez compléter de prix</v>
      </c>
      <c r="G105" s="94"/>
      <c r="H105" s="94"/>
    </row>
    <row r="106" spans="1:8" s="3" customFormat="1" x14ac:dyDescent="0.25">
      <c r="A106" s="125" t="s">
        <v>177</v>
      </c>
      <c r="B106" s="126"/>
      <c r="C106" s="27">
        <f>SUM(C101:C105)</f>
        <v>372</v>
      </c>
      <c r="D106" s="46">
        <f>SUM(D101:D105)</f>
        <v>0</v>
      </c>
      <c r="E106" s="44"/>
      <c r="F106" s="93" t="str">
        <f t="shared" si="5"/>
        <v/>
      </c>
      <c r="G106" s="95"/>
      <c r="H106" s="95"/>
    </row>
    <row r="107" spans="1:8" s="3" customFormat="1" x14ac:dyDescent="0.25">
      <c r="A107" s="136" t="s">
        <v>178</v>
      </c>
      <c r="B107" s="61" t="s">
        <v>5</v>
      </c>
      <c r="C107" s="9">
        <v>49</v>
      </c>
      <c r="D107" s="43"/>
      <c r="E107" s="44">
        <f t="shared" si="3"/>
        <v>0</v>
      </c>
      <c r="F107" s="93" t="str">
        <f t="shared" si="5"/>
        <v>Veuillez compléter de prix</v>
      </c>
      <c r="G107" s="94"/>
      <c r="H107" s="94"/>
    </row>
    <row r="108" spans="1:8" s="3" customFormat="1" x14ac:dyDescent="0.25">
      <c r="A108" s="134"/>
      <c r="B108" s="61" t="s">
        <v>3</v>
      </c>
      <c r="C108" s="9">
        <v>945</v>
      </c>
      <c r="D108" s="43"/>
      <c r="E108" s="44">
        <f t="shared" si="3"/>
        <v>0</v>
      </c>
      <c r="F108" s="93" t="str">
        <f t="shared" si="5"/>
        <v>Veuillez compléter de prix</v>
      </c>
      <c r="G108" s="94"/>
      <c r="H108" s="94"/>
    </row>
    <row r="109" spans="1:8" s="3" customFormat="1" x14ac:dyDescent="0.25">
      <c r="A109" s="134"/>
      <c r="B109" s="61" t="s">
        <v>2</v>
      </c>
      <c r="C109" s="9">
        <v>432</v>
      </c>
      <c r="D109" s="43"/>
      <c r="E109" s="44">
        <f t="shared" si="3"/>
        <v>0</v>
      </c>
      <c r="F109" s="93" t="str">
        <f t="shared" si="5"/>
        <v>Veuillez compléter de prix</v>
      </c>
      <c r="G109" s="94"/>
      <c r="H109" s="94"/>
    </row>
    <row r="110" spans="1:8" s="3" customFormat="1" x14ac:dyDescent="0.25">
      <c r="A110" s="134"/>
      <c r="B110" s="61" t="s">
        <v>4</v>
      </c>
      <c r="C110" s="9">
        <v>56</v>
      </c>
      <c r="D110" s="43"/>
      <c r="E110" s="44">
        <f t="shared" si="3"/>
        <v>0</v>
      </c>
      <c r="F110" s="93" t="str">
        <f t="shared" si="5"/>
        <v>Veuillez compléter de prix</v>
      </c>
      <c r="G110" s="94"/>
      <c r="H110" s="94"/>
    </row>
    <row r="111" spans="1:8" s="3" customFormat="1" x14ac:dyDescent="0.25">
      <c r="A111" s="137"/>
      <c r="B111" s="61" t="s">
        <v>6</v>
      </c>
      <c r="C111" s="9">
        <v>14</v>
      </c>
      <c r="D111" s="43"/>
      <c r="E111" s="44">
        <f t="shared" si="3"/>
        <v>0</v>
      </c>
      <c r="F111" s="93" t="str">
        <f t="shared" si="5"/>
        <v>Veuillez compléter de prix</v>
      </c>
      <c r="G111" s="94"/>
      <c r="H111" s="94"/>
    </row>
    <row r="112" spans="1:8" s="3" customFormat="1" x14ac:dyDescent="0.25">
      <c r="A112" s="125" t="s">
        <v>179</v>
      </c>
      <c r="B112" s="126"/>
      <c r="C112" s="27">
        <f>SUM(C107:C111)</f>
        <v>1496</v>
      </c>
      <c r="D112" s="46">
        <f>SUM(D107:D111)</f>
        <v>0</v>
      </c>
      <c r="E112" s="44"/>
      <c r="F112" s="93" t="str">
        <f t="shared" si="5"/>
        <v/>
      </c>
      <c r="G112" s="95"/>
      <c r="H112" s="95"/>
    </row>
    <row r="113" spans="1:8" s="3" customFormat="1" ht="15" customHeight="1" x14ac:dyDescent="0.25">
      <c r="A113" s="131" t="s">
        <v>180</v>
      </c>
      <c r="B113" s="61" t="s">
        <v>3</v>
      </c>
      <c r="C113" s="9">
        <v>199</v>
      </c>
      <c r="D113" s="43"/>
      <c r="E113" s="44">
        <f t="shared" si="3"/>
        <v>0</v>
      </c>
      <c r="F113" s="93" t="str">
        <f t="shared" si="5"/>
        <v>Veuillez compléter de prix</v>
      </c>
      <c r="G113" s="95"/>
      <c r="H113" s="95"/>
    </row>
    <row r="114" spans="1:8" s="3" customFormat="1" x14ac:dyDescent="0.25">
      <c r="A114" s="132"/>
      <c r="B114" s="61" t="s">
        <v>4</v>
      </c>
      <c r="C114" s="9">
        <v>14</v>
      </c>
      <c r="D114" s="43"/>
      <c r="E114" s="44">
        <f t="shared" si="3"/>
        <v>0</v>
      </c>
      <c r="F114" s="93" t="str">
        <f t="shared" si="5"/>
        <v>Veuillez compléter de prix</v>
      </c>
      <c r="G114" s="95"/>
      <c r="H114" s="95"/>
    </row>
    <row r="115" spans="1:8" s="3" customFormat="1" x14ac:dyDescent="0.25">
      <c r="A115" s="133"/>
      <c r="B115" s="61" t="s">
        <v>6</v>
      </c>
      <c r="C115" s="9">
        <v>14</v>
      </c>
      <c r="D115" s="43"/>
      <c r="E115" s="44">
        <f t="shared" si="3"/>
        <v>0</v>
      </c>
      <c r="F115" s="93" t="str">
        <f t="shared" si="5"/>
        <v>Veuillez compléter de prix</v>
      </c>
      <c r="G115" s="95"/>
      <c r="H115" s="95"/>
    </row>
    <row r="116" spans="1:8" s="3" customFormat="1" x14ac:dyDescent="0.25">
      <c r="A116" s="125" t="s">
        <v>182</v>
      </c>
      <c r="B116" s="126"/>
      <c r="C116" s="27">
        <f>SUM(C113:C115)</f>
        <v>227</v>
      </c>
      <c r="D116" s="46">
        <f>SUM(D113:D115)</f>
        <v>0</v>
      </c>
      <c r="E116" s="44"/>
      <c r="F116" s="93" t="str">
        <f t="shared" si="5"/>
        <v/>
      </c>
      <c r="G116" s="95"/>
      <c r="H116" s="95"/>
    </row>
    <row r="117" spans="1:8" s="3" customFormat="1" ht="15" customHeight="1" x14ac:dyDescent="0.25">
      <c r="A117" s="131" t="s">
        <v>181</v>
      </c>
      <c r="B117" s="61" t="s">
        <v>5</v>
      </c>
      <c r="C117" s="9">
        <v>46</v>
      </c>
      <c r="D117" s="43"/>
      <c r="E117" s="44">
        <f t="shared" ref="E117:E130" si="6">+D117/C117</f>
        <v>0</v>
      </c>
      <c r="F117" s="93" t="str">
        <f t="shared" si="5"/>
        <v>Veuillez compléter de prix</v>
      </c>
      <c r="G117" s="95"/>
      <c r="H117" s="95"/>
    </row>
    <row r="118" spans="1:8" s="3" customFormat="1" ht="15" customHeight="1" x14ac:dyDescent="0.25">
      <c r="A118" s="132"/>
      <c r="B118" s="61" t="s">
        <v>3</v>
      </c>
      <c r="C118" s="9">
        <v>993</v>
      </c>
      <c r="D118" s="43"/>
      <c r="E118" s="44">
        <f t="shared" si="6"/>
        <v>0</v>
      </c>
      <c r="F118" s="93" t="str">
        <f t="shared" si="5"/>
        <v>Veuillez compléter de prix</v>
      </c>
      <c r="G118" s="95"/>
      <c r="H118" s="95"/>
    </row>
    <row r="119" spans="1:8" s="3" customFormat="1" x14ac:dyDescent="0.25">
      <c r="A119" s="132"/>
      <c r="B119" s="61" t="s">
        <v>2</v>
      </c>
      <c r="C119" s="9">
        <v>297</v>
      </c>
      <c r="D119" s="43"/>
      <c r="E119" s="44">
        <f t="shared" si="6"/>
        <v>0</v>
      </c>
      <c r="F119" s="93" t="str">
        <f t="shared" si="5"/>
        <v>Veuillez compléter de prix</v>
      </c>
      <c r="G119" s="95"/>
      <c r="H119" s="95"/>
    </row>
    <row r="120" spans="1:8" s="3" customFormat="1" x14ac:dyDescent="0.25">
      <c r="A120" s="133"/>
      <c r="B120" s="61" t="s">
        <v>4</v>
      </c>
      <c r="C120" s="9">
        <v>75</v>
      </c>
      <c r="D120" s="43"/>
      <c r="E120" s="44">
        <f t="shared" si="6"/>
        <v>0</v>
      </c>
      <c r="F120" s="93" t="str">
        <f t="shared" si="5"/>
        <v>Veuillez compléter de prix</v>
      </c>
      <c r="G120" s="95"/>
      <c r="H120" s="95"/>
    </row>
    <row r="121" spans="1:8" s="3" customFormat="1" x14ac:dyDescent="0.25">
      <c r="A121" s="125" t="s">
        <v>183</v>
      </c>
      <c r="B121" s="126"/>
      <c r="C121" s="27">
        <f>SUM(C117:C120)</f>
        <v>1411</v>
      </c>
      <c r="D121" s="46">
        <f>SUM(D117:D120)</f>
        <v>0</v>
      </c>
      <c r="E121" s="44"/>
      <c r="F121" s="93" t="str">
        <f t="shared" si="5"/>
        <v/>
      </c>
      <c r="G121" s="95"/>
      <c r="H121" s="95"/>
    </row>
    <row r="122" spans="1:8" s="3" customFormat="1" ht="15" customHeight="1" x14ac:dyDescent="0.25">
      <c r="A122" s="131" t="s">
        <v>184</v>
      </c>
      <c r="B122" s="61" t="s">
        <v>5</v>
      </c>
      <c r="C122" s="9">
        <v>67</v>
      </c>
      <c r="D122" s="43"/>
      <c r="E122" s="44">
        <f t="shared" si="6"/>
        <v>0</v>
      </c>
      <c r="F122" s="93" t="str">
        <f t="shared" si="5"/>
        <v>Veuillez compléter de prix</v>
      </c>
      <c r="G122" s="95"/>
      <c r="H122" s="95"/>
    </row>
    <row r="123" spans="1:8" s="3" customFormat="1" ht="15" customHeight="1" x14ac:dyDescent="0.25">
      <c r="A123" s="132"/>
      <c r="B123" s="61" t="s">
        <v>3</v>
      </c>
      <c r="C123" s="9">
        <v>627</v>
      </c>
      <c r="D123" s="43"/>
      <c r="E123" s="44">
        <f t="shared" si="6"/>
        <v>0</v>
      </c>
      <c r="F123" s="93" t="str">
        <f t="shared" si="5"/>
        <v>Veuillez compléter de prix</v>
      </c>
      <c r="G123" s="95"/>
      <c r="H123" s="95"/>
    </row>
    <row r="124" spans="1:8" s="3" customFormat="1" ht="15" customHeight="1" x14ac:dyDescent="0.25">
      <c r="A124" s="132"/>
      <c r="B124" s="61" t="s">
        <v>7</v>
      </c>
      <c r="C124" s="9">
        <v>33</v>
      </c>
      <c r="D124" s="43"/>
      <c r="E124" s="44">
        <f t="shared" si="6"/>
        <v>0</v>
      </c>
      <c r="F124" s="93" t="str">
        <f t="shared" si="5"/>
        <v>Veuillez compléter de prix</v>
      </c>
      <c r="G124" s="95"/>
      <c r="H124" s="95"/>
    </row>
    <row r="125" spans="1:8" s="3" customFormat="1" x14ac:dyDescent="0.25">
      <c r="A125" s="132"/>
      <c r="B125" s="61" t="s">
        <v>2</v>
      </c>
      <c r="C125" s="9">
        <v>234</v>
      </c>
      <c r="D125" s="43"/>
      <c r="E125" s="44">
        <f t="shared" si="6"/>
        <v>0</v>
      </c>
      <c r="F125" s="93" t="str">
        <f t="shared" si="5"/>
        <v>Veuillez compléter de prix</v>
      </c>
      <c r="G125" s="95"/>
      <c r="H125" s="95"/>
    </row>
    <row r="126" spans="1:8" s="3" customFormat="1" x14ac:dyDescent="0.25">
      <c r="A126" s="132"/>
      <c r="B126" s="61" t="s">
        <v>4</v>
      </c>
      <c r="C126" s="9">
        <v>54</v>
      </c>
      <c r="D126" s="43"/>
      <c r="E126" s="44">
        <f t="shared" si="6"/>
        <v>0</v>
      </c>
      <c r="F126" s="93" t="str">
        <f t="shared" si="5"/>
        <v>Veuillez compléter de prix</v>
      </c>
      <c r="G126" s="95"/>
      <c r="H126" s="95"/>
    </row>
    <row r="127" spans="1:8" s="3" customFormat="1" x14ac:dyDescent="0.25">
      <c r="A127" s="133"/>
      <c r="B127" s="9" t="s">
        <v>6</v>
      </c>
      <c r="C127" s="9">
        <v>84</v>
      </c>
      <c r="D127" s="43"/>
      <c r="E127" s="44">
        <f t="shared" si="6"/>
        <v>0</v>
      </c>
      <c r="F127" s="66"/>
      <c r="G127" s="67"/>
      <c r="H127" s="67"/>
    </row>
    <row r="128" spans="1:8" s="3" customFormat="1" x14ac:dyDescent="0.25">
      <c r="A128" s="125" t="s">
        <v>185</v>
      </c>
      <c r="B128" s="126"/>
      <c r="C128" s="27">
        <f>SUM(C122:C127)</f>
        <v>1099</v>
      </c>
      <c r="D128" s="46">
        <f>SUM(D122:D126)</f>
        <v>0</v>
      </c>
      <c r="E128" s="44"/>
      <c r="F128" s="93" t="str">
        <f t="shared" si="5"/>
        <v/>
      </c>
      <c r="G128" s="95"/>
      <c r="H128" s="95"/>
    </row>
    <row r="129" spans="1:8" s="3" customFormat="1" ht="15" customHeight="1" x14ac:dyDescent="0.25">
      <c r="A129" s="131" t="s">
        <v>186</v>
      </c>
      <c r="B129" s="61" t="s">
        <v>3</v>
      </c>
      <c r="C129" s="9">
        <v>147</v>
      </c>
      <c r="D129" s="43"/>
      <c r="E129" s="44">
        <f t="shared" si="6"/>
        <v>0</v>
      </c>
      <c r="F129" s="93" t="str">
        <f t="shared" si="5"/>
        <v>Veuillez compléter de prix</v>
      </c>
      <c r="G129" s="95"/>
      <c r="H129" s="95"/>
    </row>
    <row r="130" spans="1:8" s="3" customFormat="1" x14ac:dyDescent="0.25">
      <c r="A130" s="133"/>
      <c r="B130" s="61" t="s">
        <v>4</v>
      </c>
      <c r="C130" s="9">
        <v>10</v>
      </c>
      <c r="D130" s="43"/>
      <c r="E130" s="44">
        <f t="shared" si="6"/>
        <v>0</v>
      </c>
      <c r="F130" s="93" t="str">
        <f t="shared" si="5"/>
        <v>Veuillez compléter de prix</v>
      </c>
      <c r="G130" s="95"/>
      <c r="H130" s="95"/>
    </row>
    <row r="131" spans="1:8" s="3" customFormat="1" x14ac:dyDescent="0.25">
      <c r="A131" s="125" t="s">
        <v>188</v>
      </c>
      <c r="B131" s="126"/>
      <c r="C131" s="27">
        <f>SUM(C129:C130)</f>
        <v>157</v>
      </c>
      <c r="D131" s="46">
        <f>SUM(D129:D130)</f>
        <v>0</v>
      </c>
      <c r="E131" s="44"/>
      <c r="F131" s="93" t="str">
        <f t="shared" si="5"/>
        <v/>
      </c>
      <c r="G131" s="95"/>
      <c r="H131" s="95"/>
    </row>
    <row r="132" spans="1:8" s="3" customFormat="1" ht="15" customHeight="1" x14ac:dyDescent="0.25">
      <c r="A132" s="131" t="s">
        <v>190</v>
      </c>
      <c r="B132" s="61" t="s">
        <v>3</v>
      </c>
      <c r="C132" s="9">
        <v>27</v>
      </c>
      <c r="D132" s="43"/>
      <c r="E132" s="44">
        <f t="shared" si="3"/>
        <v>0</v>
      </c>
      <c r="F132" s="93" t="str">
        <f t="shared" si="5"/>
        <v>Veuillez compléter de prix</v>
      </c>
      <c r="G132" s="95"/>
      <c r="H132" s="95"/>
    </row>
    <row r="133" spans="1:8" s="3" customFormat="1" ht="15" customHeight="1" x14ac:dyDescent="0.25">
      <c r="A133" s="132"/>
      <c r="B133" s="61" t="s">
        <v>2</v>
      </c>
      <c r="C133" s="9">
        <v>21</v>
      </c>
      <c r="D133" s="43"/>
      <c r="E133" s="44">
        <f t="shared" si="3"/>
        <v>0</v>
      </c>
      <c r="F133" s="93" t="str">
        <f t="shared" si="5"/>
        <v>Veuillez compléter de prix</v>
      </c>
      <c r="G133" s="95"/>
      <c r="H133" s="95"/>
    </row>
    <row r="134" spans="1:8" s="3" customFormat="1" x14ac:dyDescent="0.25">
      <c r="A134" s="132"/>
      <c r="B134" s="61" t="s">
        <v>4</v>
      </c>
      <c r="C134" s="9">
        <v>21</v>
      </c>
      <c r="D134" s="43"/>
      <c r="E134" s="44">
        <f t="shared" si="3"/>
        <v>0</v>
      </c>
      <c r="F134" s="93" t="str">
        <f t="shared" si="5"/>
        <v>Veuillez compléter de prix</v>
      </c>
      <c r="G134" s="95"/>
      <c r="H134" s="95"/>
    </row>
    <row r="135" spans="1:8" s="3" customFormat="1" x14ac:dyDescent="0.25">
      <c r="A135" s="133"/>
      <c r="B135" s="61" t="s">
        <v>6</v>
      </c>
      <c r="C135" s="9">
        <v>9</v>
      </c>
      <c r="D135" s="43"/>
      <c r="E135" s="44">
        <f t="shared" si="3"/>
        <v>0</v>
      </c>
      <c r="F135" s="93" t="str">
        <f t="shared" si="5"/>
        <v>Veuillez compléter de prix</v>
      </c>
      <c r="G135" s="95"/>
      <c r="H135" s="95"/>
    </row>
    <row r="136" spans="1:8" s="3" customFormat="1" x14ac:dyDescent="0.25">
      <c r="A136" s="125" t="s">
        <v>191</v>
      </c>
      <c r="B136" s="126"/>
      <c r="C136" s="27">
        <f>SUM(C132:C135)</f>
        <v>78</v>
      </c>
      <c r="D136" s="46">
        <f>SUM(D132:D135)</f>
        <v>0</v>
      </c>
      <c r="E136" s="44"/>
      <c r="F136" s="93" t="str">
        <f t="shared" si="5"/>
        <v/>
      </c>
      <c r="G136" s="95"/>
      <c r="H136" s="95"/>
    </row>
    <row r="137" spans="1:8" s="3" customFormat="1" ht="15" customHeight="1" x14ac:dyDescent="0.25">
      <c r="A137" s="72" t="s">
        <v>187</v>
      </c>
      <c r="B137" s="61" t="s">
        <v>3</v>
      </c>
      <c r="C137" s="9">
        <v>34</v>
      </c>
      <c r="D137" s="43"/>
      <c r="E137" s="44">
        <f t="shared" si="3"/>
        <v>0</v>
      </c>
      <c r="F137" s="93" t="str">
        <f t="shared" ref="F137:F188" si="7">IF(D137="","Veuillez compléter de prix","")</f>
        <v>Veuillez compléter de prix</v>
      </c>
      <c r="G137" s="95"/>
      <c r="H137" s="95"/>
    </row>
    <row r="138" spans="1:8" s="3" customFormat="1" x14ac:dyDescent="0.25">
      <c r="A138" s="125" t="s">
        <v>189</v>
      </c>
      <c r="B138" s="126"/>
      <c r="C138" s="27">
        <f>SUM(C137:C137)</f>
        <v>34</v>
      </c>
      <c r="D138" s="46">
        <f>SUM(D137:D137)</f>
        <v>0</v>
      </c>
      <c r="E138" s="44"/>
      <c r="F138" s="93" t="str">
        <f t="shared" si="7"/>
        <v/>
      </c>
      <c r="G138" s="95"/>
      <c r="H138" s="95"/>
    </row>
    <row r="139" spans="1:8" s="3" customFormat="1" ht="15" customHeight="1" x14ac:dyDescent="0.25">
      <c r="A139" s="131" t="s">
        <v>192</v>
      </c>
      <c r="B139" s="61" t="s">
        <v>5</v>
      </c>
      <c r="C139" s="9">
        <v>68</v>
      </c>
      <c r="D139" s="43"/>
      <c r="E139" s="44">
        <f t="shared" ref="E139:E148" si="8">+D139/C139</f>
        <v>0</v>
      </c>
      <c r="F139" s="93" t="str">
        <f t="shared" si="7"/>
        <v>Veuillez compléter de prix</v>
      </c>
      <c r="G139" s="95"/>
      <c r="H139" s="95"/>
    </row>
    <row r="140" spans="1:8" s="3" customFormat="1" ht="15" customHeight="1" x14ac:dyDescent="0.25">
      <c r="A140" s="132"/>
      <c r="B140" s="61" t="s">
        <v>3</v>
      </c>
      <c r="C140" s="9">
        <v>506</v>
      </c>
      <c r="D140" s="43"/>
      <c r="E140" s="44">
        <f t="shared" si="8"/>
        <v>0</v>
      </c>
      <c r="F140" s="93" t="str">
        <f t="shared" si="7"/>
        <v>Veuillez compléter de prix</v>
      </c>
      <c r="G140" s="95"/>
      <c r="H140" s="95"/>
    </row>
    <row r="141" spans="1:8" s="3" customFormat="1" x14ac:dyDescent="0.25">
      <c r="A141" s="132"/>
      <c r="B141" s="61" t="s">
        <v>2</v>
      </c>
      <c r="C141" s="9">
        <v>7</v>
      </c>
      <c r="D141" s="43"/>
      <c r="E141" s="44">
        <f t="shared" si="8"/>
        <v>0</v>
      </c>
      <c r="F141" s="93" t="str">
        <f t="shared" si="7"/>
        <v>Veuillez compléter de prix</v>
      </c>
      <c r="G141" s="95"/>
      <c r="H141" s="95"/>
    </row>
    <row r="142" spans="1:8" s="3" customFormat="1" x14ac:dyDescent="0.25">
      <c r="A142" s="132"/>
      <c r="B142" s="61" t="s">
        <v>4</v>
      </c>
      <c r="C142" s="9">
        <v>20</v>
      </c>
      <c r="D142" s="43"/>
      <c r="E142" s="44">
        <f t="shared" si="8"/>
        <v>0</v>
      </c>
      <c r="F142" s="93" t="str">
        <f t="shared" si="7"/>
        <v>Veuillez compléter de prix</v>
      </c>
      <c r="G142" s="95"/>
      <c r="H142" s="95"/>
    </row>
    <row r="143" spans="1:8" s="3" customFormat="1" x14ac:dyDescent="0.25">
      <c r="A143" s="133"/>
      <c r="B143" s="61" t="s">
        <v>6</v>
      </c>
      <c r="C143" s="9">
        <v>23</v>
      </c>
      <c r="D143" s="43"/>
      <c r="E143" s="44">
        <f t="shared" si="8"/>
        <v>0</v>
      </c>
      <c r="F143" s="93" t="str">
        <f t="shared" si="7"/>
        <v>Veuillez compléter de prix</v>
      </c>
      <c r="G143" s="95"/>
      <c r="H143" s="95"/>
    </row>
    <row r="144" spans="1:8" s="3" customFormat="1" x14ac:dyDescent="0.25">
      <c r="A144" s="125" t="s">
        <v>193</v>
      </c>
      <c r="B144" s="126"/>
      <c r="C144" s="27">
        <f>SUM(C139:C143)</f>
        <v>624</v>
      </c>
      <c r="D144" s="46">
        <f>SUM(D139:D143)</f>
        <v>0</v>
      </c>
      <c r="E144" s="44"/>
      <c r="F144" s="93" t="str">
        <f t="shared" si="7"/>
        <v/>
      </c>
      <c r="G144" s="95"/>
      <c r="H144" s="95"/>
    </row>
    <row r="145" spans="1:8" s="3" customFormat="1" ht="15" customHeight="1" x14ac:dyDescent="0.25">
      <c r="A145" s="131" t="s">
        <v>194</v>
      </c>
      <c r="B145" s="61" t="s">
        <v>5</v>
      </c>
      <c r="C145" s="9">
        <v>31</v>
      </c>
      <c r="D145" s="43"/>
      <c r="E145" s="44">
        <f t="shared" si="8"/>
        <v>0</v>
      </c>
      <c r="F145" s="93" t="str">
        <f t="shared" si="7"/>
        <v>Veuillez compléter de prix</v>
      </c>
      <c r="G145" s="95"/>
      <c r="H145" s="95"/>
    </row>
    <row r="146" spans="1:8" s="3" customFormat="1" ht="15" customHeight="1" x14ac:dyDescent="0.25">
      <c r="A146" s="132"/>
      <c r="B146" s="61" t="s">
        <v>3</v>
      </c>
      <c r="C146" s="9">
        <v>386</v>
      </c>
      <c r="D146" s="43"/>
      <c r="E146" s="44">
        <f t="shared" si="8"/>
        <v>0</v>
      </c>
      <c r="F146" s="93" t="str">
        <f t="shared" si="7"/>
        <v>Veuillez compléter de prix</v>
      </c>
      <c r="G146" s="95"/>
      <c r="H146" s="95"/>
    </row>
    <row r="147" spans="1:8" s="3" customFormat="1" x14ac:dyDescent="0.25">
      <c r="A147" s="132"/>
      <c r="B147" s="61" t="s">
        <v>2</v>
      </c>
      <c r="C147" s="9">
        <v>105</v>
      </c>
      <c r="D147" s="43"/>
      <c r="E147" s="44">
        <f t="shared" si="8"/>
        <v>0</v>
      </c>
      <c r="F147" s="93" t="str">
        <f t="shared" si="7"/>
        <v>Veuillez compléter de prix</v>
      </c>
      <c r="G147" s="95"/>
      <c r="H147" s="95"/>
    </row>
    <row r="148" spans="1:8" s="3" customFormat="1" x14ac:dyDescent="0.25">
      <c r="A148" s="133"/>
      <c r="B148" s="61" t="s">
        <v>4</v>
      </c>
      <c r="C148" s="9">
        <v>45</v>
      </c>
      <c r="D148" s="43"/>
      <c r="E148" s="44">
        <f t="shared" si="8"/>
        <v>0</v>
      </c>
      <c r="F148" s="93" t="str">
        <f t="shared" si="7"/>
        <v>Veuillez compléter de prix</v>
      </c>
      <c r="G148" s="95"/>
      <c r="H148" s="95"/>
    </row>
    <row r="149" spans="1:8" s="3" customFormat="1" x14ac:dyDescent="0.25">
      <c r="A149" s="125" t="s">
        <v>195</v>
      </c>
      <c r="B149" s="126"/>
      <c r="C149" s="27">
        <f>SUM(C145:C148)</f>
        <v>567</v>
      </c>
      <c r="D149" s="46">
        <f>SUM(D145:D148)</f>
        <v>0</v>
      </c>
      <c r="E149" s="44"/>
      <c r="F149" s="93" t="str">
        <f t="shared" si="7"/>
        <v/>
      </c>
      <c r="G149" s="95"/>
      <c r="H149" s="95"/>
    </row>
    <row r="150" spans="1:8" s="3" customFormat="1" ht="15" customHeight="1" x14ac:dyDescent="0.25">
      <c r="A150" s="131" t="s">
        <v>196</v>
      </c>
      <c r="B150" s="61" t="s">
        <v>5</v>
      </c>
      <c r="C150" s="9">
        <v>40</v>
      </c>
      <c r="D150" s="43"/>
      <c r="E150" s="44">
        <f t="shared" ref="E150:E168" si="9">+D150/C150</f>
        <v>0</v>
      </c>
      <c r="F150" s="93" t="str">
        <f t="shared" si="7"/>
        <v>Veuillez compléter de prix</v>
      </c>
      <c r="G150" s="95"/>
      <c r="H150" s="95"/>
    </row>
    <row r="151" spans="1:8" s="3" customFormat="1" ht="15" customHeight="1" x14ac:dyDescent="0.25">
      <c r="A151" s="132"/>
      <c r="B151" s="61" t="s">
        <v>3</v>
      </c>
      <c r="C151" s="9">
        <v>230</v>
      </c>
      <c r="D151" s="43"/>
      <c r="E151" s="44">
        <f t="shared" si="9"/>
        <v>0</v>
      </c>
      <c r="F151" s="93" t="str">
        <f t="shared" si="7"/>
        <v>Veuillez compléter de prix</v>
      </c>
      <c r="G151" s="95"/>
      <c r="H151" s="95"/>
    </row>
    <row r="152" spans="1:8" s="3" customFormat="1" x14ac:dyDescent="0.25">
      <c r="A152" s="132"/>
      <c r="B152" s="61" t="s">
        <v>2</v>
      </c>
      <c r="C152" s="9">
        <v>100</v>
      </c>
      <c r="D152" s="43"/>
      <c r="E152" s="44">
        <f t="shared" si="9"/>
        <v>0</v>
      </c>
      <c r="F152" s="93" t="str">
        <f t="shared" si="7"/>
        <v>Veuillez compléter de prix</v>
      </c>
      <c r="G152" s="95"/>
      <c r="H152" s="95"/>
    </row>
    <row r="153" spans="1:8" s="3" customFormat="1" x14ac:dyDescent="0.25">
      <c r="A153" s="133"/>
      <c r="B153" s="61" t="s">
        <v>4</v>
      </c>
      <c r="C153" s="9">
        <v>60</v>
      </c>
      <c r="D153" s="43"/>
      <c r="E153" s="44">
        <f t="shared" si="9"/>
        <v>0</v>
      </c>
      <c r="F153" s="93" t="str">
        <f t="shared" si="7"/>
        <v>Veuillez compléter de prix</v>
      </c>
      <c r="G153" s="95"/>
      <c r="H153" s="95"/>
    </row>
    <row r="154" spans="1:8" s="3" customFormat="1" x14ac:dyDescent="0.25">
      <c r="A154" s="125" t="s">
        <v>197</v>
      </c>
      <c r="B154" s="126"/>
      <c r="C154" s="27">
        <f>SUM(C150:C153)</f>
        <v>430</v>
      </c>
      <c r="D154" s="46">
        <f>SUM(D150:D153)</f>
        <v>0</v>
      </c>
      <c r="E154" s="44"/>
      <c r="F154" s="93" t="str">
        <f t="shared" si="7"/>
        <v/>
      </c>
      <c r="G154" s="95"/>
      <c r="H154" s="95"/>
    </row>
    <row r="155" spans="1:8" s="3" customFormat="1" ht="15" customHeight="1" x14ac:dyDescent="0.25">
      <c r="A155" s="131" t="s">
        <v>198</v>
      </c>
      <c r="B155" s="61" t="s">
        <v>5</v>
      </c>
      <c r="C155" s="9">
        <v>91</v>
      </c>
      <c r="D155" s="43"/>
      <c r="E155" s="44">
        <f t="shared" si="9"/>
        <v>0</v>
      </c>
      <c r="F155" s="93" t="str">
        <f t="shared" si="7"/>
        <v>Veuillez compléter de prix</v>
      </c>
      <c r="G155" s="95"/>
      <c r="H155" s="95"/>
    </row>
    <row r="156" spans="1:8" s="3" customFormat="1" ht="15" customHeight="1" x14ac:dyDescent="0.25">
      <c r="A156" s="132"/>
      <c r="B156" s="61" t="s">
        <v>3</v>
      </c>
      <c r="C156" s="9">
        <v>2301</v>
      </c>
      <c r="D156" s="43"/>
      <c r="E156" s="44">
        <f t="shared" si="9"/>
        <v>0</v>
      </c>
      <c r="F156" s="93" t="str">
        <f t="shared" si="7"/>
        <v>Veuillez compléter de prix</v>
      </c>
      <c r="G156" s="95"/>
      <c r="H156" s="95"/>
    </row>
    <row r="157" spans="1:8" s="3" customFormat="1" ht="15" customHeight="1" x14ac:dyDescent="0.25">
      <c r="A157" s="132"/>
      <c r="B157" s="61" t="s">
        <v>7</v>
      </c>
      <c r="C157" s="9">
        <v>26</v>
      </c>
      <c r="D157" s="43"/>
      <c r="E157" s="44">
        <f t="shared" si="9"/>
        <v>0</v>
      </c>
      <c r="F157" s="93" t="str">
        <f t="shared" si="7"/>
        <v>Veuillez compléter de prix</v>
      </c>
      <c r="G157" s="95"/>
      <c r="H157" s="95"/>
    </row>
    <row r="158" spans="1:8" s="3" customFormat="1" x14ac:dyDescent="0.25">
      <c r="A158" s="132"/>
      <c r="B158" s="61" t="s">
        <v>2</v>
      </c>
      <c r="C158" s="9">
        <v>832</v>
      </c>
      <c r="D158" s="43"/>
      <c r="E158" s="44">
        <f t="shared" si="9"/>
        <v>0</v>
      </c>
      <c r="F158" s="93" t="str">
        <f t="shared" si="7"/>
        <v>Veuillez compléter de prix</v>
      </c>
      <c r="G158" s="95"/>
      <c r="H158" s="95"/>
    </row>
    <row r="159" spans="1:8" s="3" customFormat="1" x14ac:dyDescent="0.25">
      <c r="A159" s="132"/>
      <c r="B159" s="61" t="s">
        <v>4</v>
      </c>
      <c r="C159" s="9">
        <v>195</v>
      </c>
      <c r="D159" s="43"/>
      <c r="E159" s="44">
        <f t="shared" si="9"/>
        <v>0</v>
      </c>
      <c r="F159" s="93" t="str">
        <f t="shared" si="7"/>
        <v>Veuillez compléter de prix</v>
      </c>
      <c r="G159" s="95"/>
      <c r="H159" s="95"/>
    </row>
    <row r="160" spans="1:8" s="3" customFormat="1" x14ac:dyDescent="0.25">
      <c r="A160" s="133"/>
      <c r="B160" s="61" t="s">
        <v>6</v>
      </c>
      <c r="C160" s="9">
        <v>104</v>
      </c>
      <c r="D160" s="43"/>
      <c r="E160" s="44">
        <f t="shared" si="9"/>
        <v>0</v>
      </c>
      <c r="F160" s="93" t="str">
        <f t="shared" si="7"/>
        <v>Veuillez compléter de prix</v>
      </c>
      <c r="G160" s="95"/>
      <c r="H160" s="95"/>
    </row>
    <row r="161" spans="1:8" s="3" customFormat="1" x14ac:dyDescent="0.25">
      <c r="A161" s="125" t="s">
        <v>199</v>
      </c>
      <c r="B161" s="126"/>
      <c r="C161" s="27">
        <f>SUM(C155:C160)</f>
        <v>3549</v>
      </c>
      <c r="D161" s="46">
        <f>SUM(D155:D160)</f>
        <v>0</v>
      </c>
      <c r="E161" s="44"/>
      <c r="F161" s="93" t="str">
        <f t="shared" si="7"/>
        <v/>
      </c>
      <c r="G161" s="95"/>
      <c r="H161" s="95"/>
    </row>
    <row r="162" spans="1:8" s="3" customFormat="1" ht="15" customHeight="1" x14ac:dyDescent="0.25">
      <c r="A162" s="131" t="s">
        <v>200</v>
      </c>
      <c r="B162" s="61" t="s">
        <v>4</v>
      </c>
      <c r="C162" s="9">
        <v>13</v>
      </c>
      <c r="D162" s="43"/>
      <c r="E162" s="44">
        <f t="shared" si="9"/>
        <v>0</v>
      </c>
      <c r="F162" s="93" t="str">
        <f t="shared" si="7"/>
        <v>Veuillez compléter de prix</v>
      </c>
      <c r="G162" s="95"/>
      <c r="H162" s="95"/>
    </row>
    <row r="163" spans="1:8" s="3" customFormat="1" x14ac:dyDescent="0.25">
      <c r="A163" s="133"/>
      <c r="B163" s="61" t="s">
        <v>9</v>
      </c>
      <c r="C163" s="9">
        <v>69</v>
      </c>
      <c r="D163" s="43"/>
      <c r="E163" s="44">
        <f t="shared" si="9"/>
        <v>0</v>
      </c>
      <c r="F163" s="93" t="str">
        <f t="shared" si="7"/>
        <v>Veuillez compléter de prix</v>
      </c>
      <c r="G163" s="95"/>
      <c r="H163" s="95"/>
    </row>
    <row r="164" spans="1:8" s="3" customFormat="1" x14ac:dyDescent="0.25">
      <c r="A164" s="125" t="s">
        <v>201</v>
      </c>
      <c r="B164" s="126"/>
      <c r="C164" s="27">
        <f>SUM(C162:C163)</f>
        <v>82</v>
      </c>
      <c r="D164" s="46">
        <f>SUM(D162:D163)</f>
        <v>0</v>
      </c>
      <c r="E164" s="44"/>
      <c r="F164" s="93" t="str">
        <f t="shared" si="7"/>
        <v/>
      </c>
      <c r="G164" s="95"/>
      <c r="H164" s="95"/>
    </row>
    <row r="165" spans="1:8" s="3" customFormat="1" ht="15" customHeight="1" x14ac:dyDescent="0.25">
      <c r="A165" s="131" t="s">
        <v>202</v>
      </c>
      <c r="B165" s="61" t="s">
        <v>3</v>
      </c>
      <c r="C165" s="9">
        <v>52</v>
      </c>
      <c r="D165" s="43"/>
      <c r="E165" s="44">
        <f t="shared" si="9"/>
        <v>0</v>
      </c>
      <c r="F165" s="93" t="str">
        <f t="shared" si="7"/>
        <v>Veuillez compléter de prix</v>
      </c>
      <c r="G165" s="95"/>
      <c r="H165" s="95"/>
    </row>
    <row r="166" spans="1:8" s="3" customFormat="1" ht="15" customHeight="1" x14ac:dyDescent="0.25">
      <c r="A166" s="132"/>
      <c r="B166" s="61" t="s">
        <v>2</v>
      </c>
      <c r="C166" s="9">
        <v>89</v>
      </c>
      <c r="D166" s="43"/>
      <c r="E166" s="44">
        <f t="shared" si="9"/>
        <v>0</v>
      </c>
      <c r="F166" s="93" t="str">
        <f t="shared" si="7"/>
        <v>Veuillez compléter de prix</v>
      </c>
      <c r="G166" s="95"/>
      <c r="H166" s="95"/>
    </row>
    <row r="167" spans="1:8" s="3" customFormat="1" x14ac:dyDescent="0.25">
      <c r="A167" s="132"/>
      <c r="B167" s="61" t="s">
        <v>4</v>
      </c>
      <c r="C167" s="9">
        <v>18</v>
      </c>
      <c r="D167" s="43"/>
      <c r="E167" s="44">
        <f t="shared" si="9"/>
        <v>0</v>
      </c>
      <c r="F167" s="93" t="str">
        <f t="shared" si="7"/>
        <v>Veuillez compléter de prix</v>
      </c>
      <c r="G167" s="95"/>
      <c r="H167" s="95"/>
    </row>
    <row r="168" spans="1:8" s="3" customFormat="1" x14ac:dyDescent="0.25">
      <c r="A168" s="133"/>
      <c r="B168" s="61" t="s">
        <v>6</v>
      </c>
      <c r="C168" s="9">
        <v>163</v>
      </c>
      <c r="D168" s="43"/>
      <c r="E168" s="44">
        <f t="shared" si="9"/>
        <v>0</v>
      </c>
      <c r="F168" s="93" t="str">
        <f t="shared" si="7"/>
        <v>Veuillez compléter de prix</v>
      </c>
      <c r="G168" s="95"/>
      <c r="H168" s="95"/>
    </row>
    <row r="169" spans="1:8" s="3" customFormat="1" x14ac:dyDescent="0.25">
      <c r="A169" s="125" t="s">
        <v>203</v>
      </c>
      <c r="B169" s="126"/>
      <c r="C169" s="27">
        <f>SUM(C165:C168)</f>
        <v>322</v>
      </c>
      <c r="D169" s="46">
        <f>SUM(D165:D168)</f>
        <v>0</v>
      </c>
      <c r="E169" s="44"/>
      <c r="F169" s="93" t="str">
        <f t="shared" si="7"/>
        <v/>
      </c>
      <c r="G169" s="95"/>
      <c r="H169" s="95"/>
    </row>
    <row r="170" spans="1:8" s="3" customFormat="1" ht="15" customHeight="1" x14ac:dyDescent="0.25">
      <c r="A170" s="131" t="s">
        <v>204</v>
      </c>
      <c r="B170" s="61" t="s">
        <v>5</v>
      </c>
      <c r="C170" s="9">
        <v>53</v>
      </c>
      <c r="D170" s="43"/>
      <c r="E170" s="44">
        <f t="shared" ref="E170:E173" si="10">+D170/C170</f>
        <v>0</v>
      </c>
      <c r="F170" s="93" t="str">
        <f t="shared" si="7"/>
        <v>Veuillez compléter de prix</v>
      </c>
      <c r="G170" s="95"/>
      <c r="H170" s="95"/>
    </row>
    <row r="171" spans="1:8" s="3" customFormat="1" ht="15" customHeight="1" x14ac:dyDescent="0.25">
      <c r="A171" s="132"/>
      <c r="B171" s="61" t="s">
        <v>3</v>
      </c>
      <c r="C171" s="9">
        <v>342</v>
      </c>
      <c r="D171" s="43"/>
      <c r="E171" s="44">
        <f t="shared" si="10"/>
        <v>0</v>
      </c>
      <c r="F171" s="93" t="str">
        <f t="shared" si="7"/>
        <v>Veuillez compléter de prix</v>
      </c>
      <c r="G171" s="95"/>
      <c r="H171" s="95"/>
    </row>
    <row r="172" spans="1:8" s="3" customFormat="1" x14ac:dyDescent="0.25">
      <c r="A172" s="132"/>
      <c r="B172" s="61" t="s">
        <v>2</v>
      </c>
      <c r="C172" s="9">
        <v>203</v>
      </c>
      <c r="D172" s="43"/>
      <c r="E172" s="44">
        <f t="shared" si="10"/>
        <v>0</v>
      </c>
      <c r="F172" s="93" t="str">
        <f t="shared" si="7"/>
        <v>Veuillez compléter de prix</v>
      </c>
      <c r="G172" s="95"/>
      <c r="H172" s="95"/>
    </row>
    <row r="173" spans="1:8" s="3" customFormat="1" x14ac:dyDescent="0.25">
      <c r="A173" s="133"/>
      <c r="B173" s="61" t="s">
        <v>4</v>
      </c>
      <c r="C173" s="9">
        <v>32</v>
      </c>
      <c r="D173" s="43"/>
      <c r="E173" s="44">
        <f t="shared" si="10"/>
        <v>0</v>
      </c>
      <c r="F173" s="93" t="str">
        <f t="shared" si="7"/>
        <v>Veuillez compléter de prix</v>
      </c>
      <c r="G173" s="95"/>
      <c r="H173" s="95"/>
    </row>
    <row r="174" spans="1:8" s="3" customFormat="1" x14ac:dyDescent="0.25">
      <c r="A174" s="125" t="s">
        <v>207</v>
      </c>
      <c r="B174" s="126"/>
      <c r="C174" s="27">
        <f>SUM(C170:C173)</f>
        <v>630</v>
      </c>
      <c r="D174" s="46">
        <f>SUM(D170:D173)</f>
        <v>0</v>
      </c>
      <c r="E174" s="44"/>
      <c r="F174" s="93" t="str">
        <f t="shared" si="7"/>
        <v/>
      </c>
      <c r="G174" s="95"/>
      <c r="H174" s="95"/>
    </row>
    <row r="175" spans="1:8" s="3" customFormat="1" ht="15" customHeight="1" x14ac:dyDescent="0.25">
      <c r="A175" s="131" t="s">
        <v>205</v>
      </c>
      <c r="B175" s="61" t="s">
        <v>3</v>
      </c>
      <c r="C175" s="9">
        <v>40</v>
      </c>
      <c r="D175" s="43"/>
      <c r="E175" s="44">
        <f t="shared" ref="E175:E186" si="11">+D175/C175</f>
        <v>0</v>
      </c>
      <c r="F175" s="93" t="str">
        <f t="shared" si="7"/>
        <v>Veuillez compléter de prix</v>
      </c>
      <c r="G175" s="95"/>
      <c r="H175" s="95"/>
    </row>
    <row r="176" spans="1:8" s="3" customFormat="1" ht="15" customHeight="1" x14ac:dyDescent="0.25">
      <c r="A176" s="132"/>
      <c r="B176" s="61" t="s">
        <v>2</v>
      </c>
      <c r="C176" s="9">
        <v>41</v>
      </c>
      <c r="D176" s="43"/>
      <c r="E176" s="44">
        <f t="shared" si="11"/>
        <v>0</v>
      </c>
      <c r="F176" s="93" t="str">
        <f t="shared" si="7"/>
        <v>Veuillez compléter de prix</v>
      </c>
      <c r="G176" s="95"/>
      <c r="H176" s="95"/>
    </row>
    <row r="177" spans="1:8" s="3" customFormat="1" x14ac:dyDescent="0.25">
      <c r="A177" s="133"/>
      <c r="B177" s="61" t="s">
        <v>4</v>
      </c>
      <c r="C177" s="9">
        <v>83</v>
      </c>
      <c r="D177" s="43"/>
      <c r="E177" s="44">
        <f t="shared" si="11"/>
        <v>0</v>
      </c>
      <c r="F177" s="93" t="str">
        <f t="shared" si="7"/>
        <v>Veuillez compléter de prix</v>
      </c>
      <c r="G177" s="95"/>
      <c r="H177" s="95"/>
    </row>
    <row r="178" spans="1:8" s="3" customFormat="1" x14ac:dyDescent="0.25">
      <c r="A178" s="125" t="s">
        <v>206</v>
      </c>
      <c r="B178" s="126"/>
      <c r="C178" s="27">
        <f>SUM(C175:C177)</f>
        <v>164</v>
      </c>
      <c r="D178" s="46">
        <f>SUM(D175:D177)</f>
        <v>0</v>
      </c>
      <c r="E178" s="44"/>
      <c r="F178" s="93" t="str">
        <f t="shared" si="7"/>
        <v/>
      </c>
      <c r="G178" s="95"/>
      <c r="H178" s="95"/>
    </row>
    <row r="179" spans="1:8" s="3" customFormat="1" ht="15" customHeight="1" x14ac:dyDescent="0.25">
      <c r="A179" s="131" t="s">
        <v>208</v>
      </c>
      <c r="B179" s="61" t="s">
        <v>3</v>
      </c>
      <c r="C179" s="9">
        <v>39</v>
      </c>
      <c r="D179" s="43"/>
      <c r="E179" s="44">
        <f t="shared" si="11"/>
        <v>0</v>
      </c>
      <c r="F179" s="93" t="str">
        <f t="shared" si="7"/>
        <v>Veuillez compléter de prix</v>
      </c>
      <c r="G179" s="95"/>
      <c r="H179" s="95"/>
    </row>
    <row r="180" spans="1:8" s="3" customFormat="1" x14ac:dyDescent="0.25">
      <c r="A180" s="133"/>
      <c r="B180" s="61" t="s">
        <v>6</v>
      </c>
      <c r="C180" s="9">
        <v>17</v>
      </c>
      <c r="D180" s="43"/>
      <c r="E180" s="44">
        <f t="shared" si="11"/>
        <v>0</v>
      </c>
      <c r="F180" s="93" t="str">
        <f t="shared" si="7"/>
        <v>Veuillez compléter de prix</v>
      </c>
      <c r="G180" s="95"/>
      <c r="H180" s="95"/>
    </row>
    <row r="181" spans="1:8" s="3" customFormat="1" x14ac:dyDescent="0.25">
      <c r="A181" s="125" t="s">
        <v>209</v>
      </c>
      <c r="B181" s="126"/>
      <c r="C181" s="27">
        <f>SUM(C179:C180)</f>
        <v>56</v>
      </c>
      <c r="D181" s="46">
        <f>SUM(D179:D180)</f>
        <v>0</v>
      </c>
      <c r="E181" s="44"/>
      <c r="F181" s="93" t="str">
        <f t="shared" si="7"/>
        <v/>
      </c>
      <c r="G181" s="95"/>
      <c r="H181" s="95"/>
    </row>
    <row r="182" spans="1:8" s="3" customFormat="1" ht="15" customHeight="1" x14ac:dyDescent="0.25">
      <c r="A182" s="131" t="s">
        <v>210</v>
      </c>
      <c r="B182" s="61" t="s">
        <v>5</v>
      </c>
      <c r="C182" s="9">
        <v>139</v>
      </c>
      <c r="D182" s="43"/>
      <c r="E182" s="44">
        <f t="shared" si="11"/>
        <v>0</v>
      </c>
      <c r="F182" s="93" t="str">
        <f t="shared" si="7"/>
        <v>Veuillez compléter de prix</v>
      </c>
      <c r="G182" s="95"/>
      <c r="H182" s="95"/>
    </row>
    <row r="183" spans="1:8" s="3" customFormat="1" ht="15" customHeight="1" x14ac:dyDescent="0.25">
      <c r="A183" s="132"/>
      <c r="B183" s="61" t="s">
        <v>3</v>
      </c>
      <c r="C183" s="9">
        <v>93</v>
      </c>
      <c r="D183" s="43"/>
      <c r="E183" s="44">
        <f t="shared" si="11"/>
        <v>0</v>
      </c>
      <c r="F183" s="93" t="str">
        <f t="shared" si="7"/>
        <v>Veuillez compléter de prix</v>
      </c>
      <c r="G183" s="95"/>
      <c r="H183" s="95"/>
    </row>
    <row r="184" spans="1:8" s="3" customFormat="1" x14ac:dyDescent="0.25">
      <c r="A184" s="132"/>
      <c r="B184" s="61" t="s">
        <v>2</v>
      </c>
      <c r="C184" s="9">
        <v>42</v>
      </c>
      <c r="D184" s="43"/>
      <c r="E184" s="44">
        <f t="shared" si="11"/>
        <v>0</v>
      </c>
      <c r="F184" s="93" t="str">
        <f t="shared" si="7"/>
        <v>Veuillez compléter de prix</v>
      </c>
      <c r="G184" s="95"/>
      <c r="H184" s="95"/>
    </row>
    <row r="185" spans="1:8" s="3" customFormat="1" x14ac:dyDescent="0.25">
      <c r="A185" s="132"/>
      <c r="B185" s="61" t="s">
        <v>4</v>
      </c>
      <c r="C185" s="9">
        <v>29</v>
      </c>
      <c r="D185" s="43"/>
      <c r="E185" s="44">
        <f t="shared" si="11"/>
        <v>0</v>
      </c>
      <c r="F185" s="93" t="str">
        <f t="shared" si="7"/>
        <v>Veuillez compléter de prix</v>
      </c>
      <c r="G185" s="95"/>
      <c r="H185" s="95"/>
    </row>
    <row r="186" spans="1:8" s="3" customFormat="1" x14ac:dyDescent="0.25">
      <c r="A186" s="133"/>
      <c r="B186" s="61" t="s">
        <v>6</v>
      </c>
      <c r="C186" s="9">
        <v>33</v>
      </c>
      <c r="D186" s="43"/>
      <c r="E186" s="44">
        <f t="shared" si="11"/>
        <v>0</v>
      </c>
      <c r="F186" s="93" t="str">
        <f t="shared" si="7"/>
        <v>Veuillez compléter de prix</v>
      </c>
      <c r="G186" s="95"/>
      <c r="H186" s="95"/>
    </row>
    <row r="187" spans="1:8" s="3" customFormat="1" x14ac:dyDescent="0.25">
      <c r="A187" s="125" t="s">
        <v>211</v>
      </c>
      <c r="B187" s="126"/>
      <c r="C187" s="27">
        <f>SUM(C182:C186)</f>
        <v>336</v>
      </c>
      <c r="D187" s="46">
        <f>SUM(D182:D186)</f>
        <v>0</v>
      </c>
      <c r="E187" s="44"/>
      <c r="F187" s="93" t="str">
        <f t="shared" si="7"/>
        <v/>
      </c>
      <c r="G187" s="95"/>
      <c r="H187" s="95"/>
    </row>
    <row r="188" spans="1:8" s="3" customFormat="1" ht="15" customHeight="1" x14ac:dyDescent="0.25">
      <c r="A188" s="131" t="s">
        <v>212</v>
      </c>
      <c r="B188" s="61" t="s">
        <v>3</v>
      </c>
      <c r="C188" s="9">
        <v>158</v>
      </c>
      <c r="D188" s="43"/>
      <c r="E188" s="44">
        <f t="shared" ref="E188:E201" si="12">+D188/C188</f>
        <v>0</v>
      </c>
      <c r="F188" s="93" t="str">
        <f t="shared" si="7"/>
        <v>Veuillez compléter de prix</v>
      </c>
      <c r="G188" s="95"/>
      <c r="H188" s="95"/>
    </row>
    <row r="189" spans="1:8" s="3" customFormat="1" x14ac:dyDescent="0.25">
      <c r="A189" s="132"/>
      <c r="B189" s="61" t="s">
        <v>2</v>
      </c>
      <c r="C189" s="9">
        <v>166</v>
      </c>
      <c r="D189" s="43"/>
      <c r="E189" s="44">
        <f t="shared" si="12"/>
        <v>0</v>
      </c>
      <c r="F189" s="93" t="str">
        <f t="shared" ref="F189:F249" si="13">IF(D189="","Veuillez compléter de prix","")</f>
        <v>Veuillez compléter de prix</v>
      </c>
      <c r="G189" s="95"/>
      <c r="H189" s="95"/>
    </row>
    <row r="190" spans="1:8" s="3" customFormat="1" x14ac:dyDescent="0.25">
      <c r="A190" s="132"/>
      <c r="B190" s="61" t="s">
        <v>4</v>
      </c>
      <c r="C190" s="9">
        <v>42</v>
      </c>
      <c r="D190" s="43"/>
      <c r="E190" s="44">
        <f t="shared" si="12"/>
        <v>0</v>
      </c>
      <c r="F190" s="93" t="str">
        <f t="shared" si="13"/>
        <v>Veuillez compléter de prix</v>
      </c>
      <c r="G190" s="95"/>
      <c r="H190" s="95"/>
    </row>
    <row r="191" spans="1:8" s="3" customFormat="1" x14ac:dyDescent="0.25">
      <c r="A191" s="133"/>
      <c r="B191" s="61" t="s">
        <v>6</v>
      </c>
      <c r="C191" s="9">
        <v>71</v>
      </c>
      <c r="D191" s="43"/>
      <c r="E191" s="44">
        <f t="shared" si="12"/>
        <v>0</v>
      </c>
      <c r="F191" s="93" t="str">
        <f t="shared" si="13"/>
        <v>Veuillez compléter de prix</v>
      </c>
      <c r="G191" s="95"/>
      <c r="H191" s="95"/>
    </row>
    <row r="192" spans="1:8" s="3" customFormat="1" x14ac:dyDescent="0.25">
      <c r="A192" s="125" t="s">
        <v>213</v>
      </c>
      <c r="B192" s="126"/>
      <c r="C192" s="27">
        <f>SUM(C188:C191)</f>
        <v>437</v>
      </c>
      <c r="D192" s="46">
        <f>SUM(D188:D191)</f>
        <v>0</v>
      </c>
      <c r="E192" s="44"/>
      <c r="F192" s="93" t="str">
        <f t="shared" si="13"/>
        <v/>
      </c>
      <c r="G192" s="95"/>
      <c r="H192" s="95"/>
    </row>
    <row r="193" spans="1:8" s="3" customFormat="1" ht="15" customHeight="1" x14ac:dyDescent="0.25">
      <c r="A193" s="72" t="s">
        <v>214</v>
      </c>
      <c r="B193" s="61" t="s">
        <v>9</v>
      </c>
      <c r="C193" s="9">
        <v>1287</v>
      </c>
      <c r="D193" s="43"/>
      <c r="E193" s="44">
        <f t="shared" si="12"/>
        <v>0</v>
      </c>
      <c r="F193" s="93" t="str">
        <f t="shared" si="13"/>
        <v>Veuillez compléter de prix</v>
      </c>
      <c r="G193" s="95"/>
      <c r="H193" s="95"/>
    </row>
    <row r="194" spans="1:8" s="3" customFormat="1" x14ac:dyDescent="0.25">
      <c r="A194" s="125" t="s">
        <v>215</v>
      </c>
      <c r="B194" s="126"/>
      <c r="C194" s="27">
        <f>SUM(C193:C193)</f>
        <v>1287</v>
      </c>
      <c r="D194" s="46">
        <f>SUM(D193:D193)</f>
        <v>0</v>
      </c>
      <c r="E194" s="44"/>
      <c r="F194" s="93" t="str">
        <f t="shared" si="13"/>
        <v/>
      </c>
      <c r="G194" s="95"/>
      <c r="H194" s="95"/>
    </row>
    <row r="195" spans="1:8" s="3" customFormat="1" ht="15" customHeight="1" x14ac:dyDescent="0.25">
      <c r="A195" s="131" t="s">
        <v>216</v>
      </c>
      <c r="B195" s="61" t="s">
        <v>3</v>
      </c>
      <c r="C195" s="9">
        <v>64</v>
      </c>
      <c r="D195" s="43"/>
      <c r="E195" s="44">
        <f t="shared" si="12"/>
        <v>0</v>
      </c>
      <c r="F195" s="93" t="str">
        <f t="shared" si="13"/>
        <v>Veuillez compléter de prix</v>
      </c>
      <c r="G195" s="95"/>
      <c r="H195" s="95"/>
    </row>
    <row r="196" spans="1:8" s="3" customFormat="1" ht="15" customHeight="1" x14ac:dyDescent="0.25">
      <c r="A196" s="132"/>
      <c r="B196" s="61" t="s">
        <v>2</v>
      </c>
      <c r="C196" s="9">
        <v>5</v>
      </c>
      <c r="D196" s="43"/>
      <c r="E196" s="44">
        <f t="shared" si="12"/>
        <v>0</v>
      </c>
      <c r="F196" s="93" t="str">
        <f t="shared" si="13"/>
        <v>Veuillez compléter de prix</v>
      </c>
      <c r="G196" s="95"/>
      <c r="H196" s="95"/>
    </row>
    <row r="197" spans="1:8" s="3" customFormat="1" x14ac:dyDescent="0.25">
      <c r="A197" s="132"/>
      <c r="B197" s="61" t="s">
        <v>4</v>
      </c>
      <c r="C197" s="9">
        <v>16</v>
      </c>
      <c r="D197" s="43"/>
      <c r="E197" s="44">
        <f t="shared" si="12"/>
        <v>0</v>
      </c>
      <c r="F197" s="93" t="str">
        <f t="shared" si="13"/>
        <v>Veuillez compléter de prix</v>
      </c>
      <c r="G197" s="95"/>
      <c r="H197" s="95"/>
    </row>
    <row r="198" spans="1:8" s="3" customFormat="1" x14ac:dyDescent="0.25">
      <c r="A198" s="133"/>
      <c r="B198" s="61" t="s">
        <v>6</v>
      </c>
      <c r="C198" s="9">
        <v>10</v>
      </c>
      <c r="D198" s="43"/>
      <c r="E198" s="44">
        <f t="shared" si="12"/>
        <v>0</v>
      </c>
      <c r="F198" s="93" t="str">
        <f t="shared" si="13"/>
        <v>Veuillez compléter de prix</v>
      </c>
      <c r="G198" s="95"/>
      <c r="H198" s="95"/>
    </row>
    <row r="199" spans="1:8" s="3" customFormat="1" x14ac:dyDescent="0.25">
      <c r="A199" s="125" t="s">
        <v>217</v>
      </c>
      <c r="B199" s="126"/>
      <c r="C199" s="27">
        <f>SUM(C195:C198)</f>
        <v>95</v>
      </c>
      <c r="D199" s="46">
        <f>SUM(D195:D198)</f>
        <v>0</v>
      </c>
      <c r="E199" s="44"/>
      <c r="F199" s="93" t="str">
        <f t="shared" si="13"/>
        <v/>
      </c>
      <c r="G199" s="95"/>
      <c r="H199" s="95"/>
    </row>
    <row r="200" spans="1:8" s="3" customFormat="1" ht="15" customHeight="1" x14ac:dyDescent="0.25">
      <c r="A200" s="131" t="s">
        <v>218</v>
      </c>
      <c r="B200" s="61" t="s">
        <v>3</v>
      </c>
      <c r="C200" s="9">
        <v>27</v>
      </c>
      <c r="D200" s="43"/>
      <c r="E200" s="44">
        <f t="shared" si="12"/>
        <v>0</v>
      </c>
      <c r="F200" s="93" t="str">
        <f t="shared" si="13"/>
        <v>Veuillez compléter de prix</v>
      </c>
      <c r="G200" s="95"/>
      <c r="H200" s="95"/>
    </row>
    <row r="201" spans="1:8" s="3" customFormat="1" x14ac:dyDescent="0.25">
      <c r="A201" s="133"/>
      <c r="B201" s="61" t="s">
        <v>4</v>
      </c>
      <c r="C201" s="9">
        <v>12</v>
      </c>
      <c r="D201" s="43"/>
      <c r="E201" s="44">
        <f t="shared" si="12"/>
        <v>0</v>
      </c>
      <c r="F201" s="93" t="str">
        <f t="shared" si="13"/>
        <v>Veuillez compléter de prix</v>
      </c>
      <c r="G201" s="95"/>
      <c r="H201" s="95"/>
    </row>
    <row r="202" spans="1:8" s="3" customFormat="1" x14ac:dyDescent="0.25">
      <c r="A202" s="125" t="s">
        <v>219</v>
      </c>
      <c r="B202" s="126"/>
      <c r="C202" s="27">
        <f>SUM(C200:C201)</f>
        <v>39</v>
      </c>
      <c r="D202" s="46">
        <f>SUM(D200:D201)</f>
        <v>0</v>
      </c>
      <c r="E202" s="44"/>
      <c r="F202" s="93" t="str">
        <f t="shared" si="13"/>
        <v/>
      </c>
      <c r="G202" s="95"/>
      <c r="H202" s="95"/>
    </row>
    <row r="203" spans="1:8" s="3" customFormat="1" ht="15" customHeight="1" x14ac:dyDescent="0.25">
      <c r="A203" s="131" t="s">
        <v>220</v>
      </c>
      <c r="B203" s="61" t="s">
        <v>3</v>
      </c>
      <c r="C203" s="9">
        <v>49</v>
      </c>
      <c r="D203" s="43"/>
      <c r="E203" s="44">
        <f t="shared" ref="E203:E215" si="14">+D203/C203</f>
        <v>0</v>
      </c>
      <c r="F203" s="93" t="str">
        <f t="shared" si="13"/>
        <v>Veuillez compléter de prix</v>
      </c>
      <c r="G203" s="95"/>
      <c r="H203" s="95"/>
    </row>
    <row r="204" spans="1:8" s="3" customFormat="1" ht="15" customHeight="1" x14ac:dyDescent="0.25">
      <c r="A204" s="132"/>
      <c r="B204" s="61" t="s">
        <v>435</v>
      </c>
      <c r="C204" s="9">
        <v>12</v>
      </c>
      <c r="D204" s="43"/>
      <c r="E204" s="44">
        <f t="shared" si="14"/>
        <v>0</v>
      </c>
      <c r="F204" s="93" t="str">
        <f t="shared" si="13"/>
        <v>Veuillez compléter de prix</v>
      </c>
      <c r="G204" s="95"/>
      <c r="H204" s="95"/>
    </row>
    <row r="205" spans="1:8" s="3" customFormat="1" x14ac:dyDescent="0.25">
      <c r="A205" s="132"/>
      <c r="B205" s="61" t="s">
        <v>4</v>
      </c>
      <c r="C205" s="9">
        <v>31</v>
      </c>
      <c r="D205" s="43"/>
      <c r="E205" s="44">
        <f t="shared" si="14"/>
        <v>0</v>
      </c>
      <c r="F205" s="93" t="str">
        <f t="shared" si="13"/>
        <v>Veuillez compléter de prix</v>
      </c>
      <c r="G205" s="95"/>
      <c r="H205" s="95"/>
    </row>
    <row r="206" spans="1:8" s="3" customFormat="1" x14ac:dyDescent="0.25">
      <c r="A206" s="133"/>
      <c r="B206" s="61" t="s">
        <v>6</v>
      </c>
      <c r="C206" s="9">
        <v>37</v>
      </c>
      <c r="D206" s="43"/>
      <c r="E206" s="44">
        <f t="shared" si="14"/>
        <v>0</v>
      </c>
      <c r="F206" s="93" t="str">
        <f t="shared" si="13"/>
        <v>Veuillez compléter de prix</v>
      </c>
      <c r="G206" s="95"/>
      <c r="H206" s="95"/>
    </row>
    <row r="207" spans="1:8" s="3" customFormat="1" x14ac:dyDescent="0.25">
      <c r="A207" s="125" t="s">
        <v>221</v>
      </c>
      <c r="B207" s="126"/>
      <c r="C207" s="27">
        <f>SUM(C203:C206)</f>
        <v>129</v>
      </c>
      <c r="D207" s="46">
        <f>SUM(D203:D206)</f>
        <v>0</v>
      </c>
      <c r="E207" s="44"/>
      <c r="F207" s="93" t="str">
        <f t="shared" si="13"/>
        <v/>
      </c>
      <c r="G207" s="95"/>
      <c r="H207" s="95"/>
    </row>
    <row r="208" spans="1:8" s="3" customFormat="1" ht="15" customHeight="1" x14ac:dyDescent="0.25">
      <c r="A208" s="131" t="s">
        <v>222</v>
      </c>
      <c r="B208" s="61" t="s">
        <v>5</v>
      </c>
      <c r="C208" s="9">
        <v>47</v>
      </c>
      <c r="D208" s="43"/>
      <c r="E208" s="44">
        <f t="shared" si="14"/>
        <v>0</v>
      </c>
      <c r="F208" s="93" t="str">
        <f t="shared" si="13"/>
        <v>Veuillez compléter de prix</v>
      </c>
      <c r="G208" s="95"/>
      <c r="H208" s="95"/>
    </row>
    <row r="209" spans="1:8" s="3" customFormat="1" ht="15" customHeight="1" x14ac:dyDescent="0.25">
      <c r="A209" s="132"/>
      <c r="B209" s="61" t="s">
        <v>3</v>
      </c>
      <c r="C209" s="9">
        <v>380</v>
      </c>
      <c r="D209" s="43"/>
      <c r="E209" s="44">
        <f t="shared" si="14"/>
        <v>0</v>
      </c>
      <c r="F209" s="93" t="str">
        <f t="shared" si="13"/>
        <v>Veuillez compléter de prix</v>
      </c>
      <c r="G209" s="95"/>
      <c r="H209" s="95"/>
    </row>
    <row r="210" spans="1:8" s="3" customFormat="1" x14ac:dyDescent="0.25">
      <c r="A210" s="132"/>
      <c r="B210" s="61" t="s">
        <v>2</v>
      </c>
      <c r="C210" s="9">
        <v>109</v>
      </c>
      <c r="D210" s="43"/>
      <c r="E210" s="44">
        <f t="shared" si="14"/>
        <v>0</v>
      </c>
      <c r="F210" s="93" t="str">
        <f t="shared" si="13"/>
        <v>Veuillez compléter de prix</v>
      </c>
      <c r="G210" s="95"/>
      <c r="H210" s="95"/>
    </row>
    <row r="211" spans="1:8" s="3" customFormat="1" x14ac:dyDescent="0.25">
      <c r="A211" s="132"/>
      <c r="B211" s="61" t="s">
        <v>4</v>
      </c>
      <c r="C211" s="9">
        <v>32</v>
      </c>
      <c r="D211" s="43"/>
      <c r="E211" s="44">
        <f t="shared" si="14"/>
        <v>0</v>
      </c>
      <c r="F211" s="93" t="str">
        <f t="shared" si="13"/>
        <v>Veuillez compléter de prix</v>
      </c>
      <c r="G211" s="95"/>
      <c r="H211" s="95"/>
    </row>
    <row r="212" spans="1:8" s="3" customFormat="1" x14ac:dyDescent="0.25">
      <c r="A212" s="133"/>
      <c r="B212" s="61" t="s">
        <v>6</v>
      </c>
      <c r="C212" s="9">
        <v>81</v>
      </c>
      <c r="D212" s="43"/>
      <c r="E212" s="44">
        <f t="shared" si="14"/>
        <v>0</v>
      </c>
      <c r="F212" s="93" t="str">
        <f t="shared" si="13"/>
        <v>Veuillez compléter de prix</v>
      </c>
      <c r="G212" s="95"/>
      <c r="H212" s="95"/>
    </row>
    <row r="213" spans="1:8" s="3" customFormat="1" x14ac:dyDescent="0.25">
      <c r="A213" s="125" t="s">
        <v>223</v>
      </c>
      <c r="B213" s="126"/>
      <c r="C213" s="27">
        <f>SUM(C208:C212)</f>
        <v>649</v>
      </c>
      <c r="D213" s="46">
        <f>SUM(D208:D212)</f>
        <v>0</v>
      </c>
      <c r="E213" s="44"/>
      <c r="F213" s="93" t="str">
        <f t="shared" si="13"/>
        <v/>
      </c>
      <c r="G213" s="95"/>
      <c r="H213" s="95"/>
    </row>
    <row r="214" spans="1:8" s="3" customFormat="1" ht="15" customHeight="1" x14ac:dyDescent="0.25">
      <c r="A214" s="131" t="s">
        <v>224</v>
      </c>
      <c r="B214" s="61" t="s">
        <v>5</v>
      </c>
      <c r="C214" s="9">
        <v>21</v>
      </c>
      <c r="D214" s="43"/>
      <c r="E214" s="44">
        <f t="shared" si="14"/>
        <v>0</v>
      </c>
      <c r="F214" s="93" t="str">
        <f t="shared" si="13"/>
        <v>Veuillez compléter de prix</v>
      </c>
      <c r="G214" s="95"/>
      <c r="H214" s="95"/>
    </row>
    <row r="215" spans="1:8" s="3" customFormat="1" x14ac:dyDescent="0.25">
      <c r="A215" s="133"/>
      <c r="B215" s="61" t="s">
        <v>3</v>
      </c>
      <c r="C215" s="9">
        <v>12</v>
      </c>
      <c r="D215" s="43"/>
      <c r="E215" s="44">
        <f t="shared" si="14"/>
        <v>0</v>
      </c>
      <c r="F215" s="93" t="str">
        <f t="shared" si="13"/>
        <v>Veuillez compléter de prix</v>
      </c>
      <c r="G215" s="95"/>
      <c r="H215" s="95"/>
    </row>
    <row r="216" spans="1:8" s="3" customFormat="1" x14ac:dyDescent="0.25">
      <c r="A216" s="125" t="s">
        <v>225</v>
      </c>
      <c r="B216" s="126"/>
      <c r="C216" s="27">
        <f>SUM(C214:C215)</f>
        <v>33</v>
      </c>
      <c r="D216" s="46">
        <f>SUM(D214:D215)</f>
        <v>0</v>
      </c>
      <c r="E216" s="44"/>
      <c r="F216" s="93" t="str">
        <f t="shared" si="13"/>
        <v/>
      </c>
      <c r="G216" s="95"/>
      <c r="H216" s="95"/>
    </row>
    <row r="217" spans="1:8" s="3" customFormat="1" ht="15" customHeight="1" x14ac:dyDescent="0.25">
      <c r="A217" s="131" t="s">
        <v>226</v>
      </c>
      <c r="B217" s="61" t="s">
        <v>3</v>
      </c>
      <c r="C217" s="9">
        <v>14</v>
      </c>
      <c r="D217" s="43"/>
      <c r="E217" s="44">
        <f t="shared" ref="E217:E222" si="15">+D217/C217</f>
        <v>0</v>
      </c>
      <c r="F217" s="93" t="str">
        <f t="shared" si="13"/>
        <v>Veuillez compléter de prix</v>
      </c>
      <c r="G217" s="95"/>
      <c r="H217" s="95"/>
    </row>
    <row r="218" spans="1:8" s="3" customFormat="1" x14ac:dyDescent="0.25">
      <c r="A218" s="133"/>
      <c r="B218" s="61" t="s">
        <v>4</v>
      </c>
      <c r="C218" s="9">
        <v>8</v>
      </c>
      <c r="D218" s="43"/>
      <c r="E218" s="44">
        <f t="shared" si="15"/>
        <v>0</v>
      </c>
      <c r="F218" s="93" t="str">
        <f t="shared" si="13"/>
        <v>Veuillez compléter de prix</v>
      </c>
      <c r="G218" s="95"/>
      <c r="H218" s="95"/>
    </row>
    <row r="219" spans="1:8" s="3" customFormat="1" x14ac:dyDescent="0.25">
      <c r="A219" s="125" t="s">
        <v>227</v>
      </c>
      <c r="B219" s="126"/>
      <c r="C219" s="27">
        <f>SUM(C217:C218)</f>
        <v>22</v>
      </c>
      <c r="D219" s="46">
        <f>SUM(D217:D218)</f>
        <v>0</v>
      </c>
      <c r="E219" s="44"/>
      <c r="F219" s="93" t="str">
        <f t="shared" si="13"/>
        <v/>
      </c>
      <c r="G219" s="95"/>
      <c r="H219" s="95"/>
    </row>
    <row r="220" spans="1:8" s="3" customFormat="1" ht="15" customHeight="1" x14ac:dyDescent="0.25">
      <c r="A220" s="131" t="s">
        <v>228</v>
      </c>
      <c r="B220" s="61" t="s">
        <v>3</v>
      </c>
      <c r="C220" s="9">
        <v>16</v>
      </c>
      <c r="D220" s="43"/>
      <c r="E220" s="44">
        <f t="shared" si="15"/>
        <v>0</v>
      </c>
      <c r="F220" s="93" t="str">
        <f t="shared" si="13"/>
        <v>Veuillez compléter de prix</v>
      </c>
      <c r="G220" s="95"/>
      <c r="H220" s="95"/>
    </row>
    <row r="221" spans="1:8" s="3" customFormat="1" ht="15" customHeight="1" x14ac:dyDescent="0.25">
      <c r="A221" s="132"/>
      <c r="B221" s="61" t="s">
        <v>4</v>
      </c>
      <c r="C221" s="9">
        <v>15</v>
      </c>
      <c r="D221" s="43"/>
      <c r="E221" s="44">
        <f t="shared" si="15"/>
        <v>0</v>
      </c>
      <c r="F221" s="93" t="str">
        <f t="shared" si="13"/>
        <v>Veuillez compléter de prix</v>
      </c>
      <c r="G221" s="95"/>
      <c r="H221" s="95"/>
    </row>
    <row r="222" spans="1:8" s="3" customFormat="1" x14ac:dyDescent="0.25">
      <c r="A222" s="133"/>
      <c r="B222" s="61" t="s">
        <v>6</v>
      </c>
      <c r="C222" s="9">
        <v>15</v>
      </c>
      <c r="D222" s="43"/>
      <c r="E222" s="44">
        <f t="shared" si="15"/>
        <v>0</v>
      </c>
      <c r="F222" s="93" t="str">
        <f t="shared" si="13"/>
        <v>Veuillez compléter de prix</v>
      </c>
      <c r="G222" s="95"/>
      <c r="H222" s="95"/>
    </row>
    <row r="223" spans="1:8" s="3" customFormat="1" x14ac:dyDescent="0.25">
      <c r="A223" s="125" t="s">
        <v>229</v>
      </c>
      <c r="B223" s="126"/>
      <c r="C223" s="27">
        <f>SUM(C220:C222)</f>
        <v>46</v>
      </c>
      <c r="D223" s="46">
        <f>SUM(D220:D222)</f>
        <v>0</v>
      </c>
      <c r="E223" s="44"/>
      <c r="F223" s="93" t="str">
        <f t="shared" si="13"/>
        <v/>
      </c>
      <c r="G223" s="95"/>
      <c r="H223" s="95"/>
    </row>
    <row r="224" spans="1:8" s="3" customFormat="1" ht="15" customHeight="1" x14ac:dyDescent="0.25">
      <c r="A224" s="131" t="s">
        <v>230</v>
      </c>
      <c r="B224" s="61" t="s">
        <v>3</v>
      </c>
      <c r="C224" s="9">
        <v>17</v>
      </c>
      <c r="D224" s="43"/>
      <c r="E224" s="44">
        <f t="shared" ref="E224:E240" si="16">+D224/C224</f>
        <v>0</v>
      </c>
      <c r="F224" s="93" t="str">
        <f t="shared" si="13"/>
        <v>Veuillez compléter de prix</v>
      </c>
      <c r="G224" s="95"/>
      <c r="H224" s="95"/>
    </row>
    <row r="225" spans="1:8" s="3" customFormat="1" x14ac:dyDescent="0.25">
      <c r="A225" s="133"/>
      <c r="B225" s="61" t="s">
        <v>4</v>
      </c>
      <c r="C225" s="9">
        <v>20</v>
      </c>
      <c r="D225" s="43"/>
      <c r="E225" s="44">
        <f t="shared" si="16"/>
        <v>0</v>
      </c>
      <c r="F225" s="93" t="str">
        <f t="shared" si="13"/>
        <v>Veuillez compléter de prix</v>
      </c>
      <c r="G225" s="95"/>
      <c r="H225" s="95"/>
    </row>
    <row r="226" spans="1:8" s="3" customFormat="1" x14ac:dyDescent="0.25">
      <c r="A226" s="125" t="s">
        <v>231</v>
      </c>
      <c r="B226" s="126"/>
      <c r="C226" s="27">
        <f>SUM(C224:C225)</f>
        <v>37</v>
      </c>
      <c r="D226" s="46">
        <f>SUM(D224:D225)</f>
        <v>0</v>
      </c>
      <c r="E226" s="44"/>
      <c r="F226" s="93" t="str">
        <f t="shared" si="13"/>
        <v/>
      </c>
      <c r="G226" s="95"/>
      <c r="H226" s="95"/>
    </row>
    <row r="227" spans="1:8" s="3" customFormat="1" ht="15" customHeight="1" x14ac:dyDescent="0.25">
      <c r="A227" s="131" t="s">
        <v>232</v>
      </c>
      <c r="B227" s="61" t="s">
        <v>3</v>
      </c>
      <c r="C227" s="9">
        <v>356</v>
      </c>
      <c r="D227" s="43"/>
      <c r="E227" s="44">
        <f t="shared" si="16"/>
        <v>0</v>
      </c>
      <c r="F227" s="93" t="str">
        <f t="shared" si="13"/>
        <v>Veuillez compléter de prix</v>
      </c>
      <c r="G227" s="95"/>
      <c r="H227" s="95"/>
    </row>
    <row r="228" spans="1:8" s="3" customFormat="1" ht="15" customHeight="1" x14ac:dyDescent="0.25">
      <c r="A228" s="132"/>
      <c r="B228" s="61" t="s">
        <v>435</v>
      </c>
      <c r="C228" s="9">
        <v>30</v>
      </c>
      <c r="D228" s="43"/>
      <c r="E228" s="44">
        <f t="shared" si="16"/>
        <v>0</v>
      </c>
      <c r="F228" s="93" t="str">
        <f t="shared" si="13"/>
        <v>Veuillez compléter de prix</v>
      </c>
      <c r="G228" s="95"/>
      <c r="H228" s="95"/>
    </row>
    <row r="229" spans="1:8" s="3" customFormat="1" x14ac:dyDescent="0.25">
      <c r="A229" s="133"/>
      <c r="B229" s="61" t="s">
        <v>4</v>
      </c>
      <c r="C229" s="9">
        <v>29</v>
      </c>
      <c r="D229" s="43"/>
      <c r="E229" s="44">
        <f t="shared" si="16"/>
        <v>0</v>
      </c>
      <c r="F229" s="93" t="str">
        <f t="shared" si="13"/>
        <v>Veuillez compléter de prix</v>
      </c>
      <c r="G229" s="95"/>
      <c r="H229" s="95"/>
    </row>
    <row r="230" spans="1:8" s="3" customFormat="1" x14ac:dyDescent="0.25">
      <c r="A230" s="125" t="s">
        <v>233</v>
      </c>
      <c r="B230" s="126"/>
      <c r="C230" s="27">
        <f>SUM(C227:C229)</f>
        <v>415</v>
      </c>
      <c r="D230" s="46">
        <f>SUM(D227:D229)</f>
        <v>0</v>
      </c>
      <c r="E230" s="44"/>
      <c r="F230" s="93" t="str">
        <f t="shared" si="13"/>
        <v/>
      </c>
      <c r="G230" s="95"/>
      <c r="H230" s="95"/>
    </row>
    <row r="231" spans="1:8" s="3" customFormat="1" ht="15" customHeight="1" x14ac:dyDescent="0.25">
      <c r="A231" s="131" t="s">
        <v>234</v>
      </c>
      <c r="B231" s="61" t="s">
        <v>3</v>
      </c>
      <c r="C231" s="9">
        <v>186</v>
      </c>
      <c r="D231" s="43"/>
      <c r="E231" s="44">
        <f t="shared" si="16"/>
        <v>0</v>
      </c>
      <c r="F231" s="93" t="str">
        <f t="shared" si="13"/>
        <v>Veuillez compléter de prix</v>
      </c>
      <c r="G231" s="95"/>
      <c r="H231" s="95"/>
    </row>
    <row r="232" spans="1:8" s="3" customFormat="1" x14ac:dyDescent="0.25">
      <c r="A232" s="132"/>
      <c r="B232" s="61" t="s">
        <v>2</v>
      </c>
      <c r="C232" s="9">
        <v>43</v>
      </c>
      <c r="D232" s="43"/>
      <c r="E232" s="44">
        <f t="shared" si="16"/>
        <v>0</v>
      </c>
      <c r="F232" s="93" t="str">
        <f t="shared" si="13"/>
        <v>Veuillez compléter de prix</v>
      </c>
      <c r="G232" s="95"/>
      <c r="H232" s="95"/>
    </row>
    <row r="233" spans="1:8" s="3" customFormat="1" x14ac:dyDescent="0.25">
      <c r="A233" s="133"/>
      <c r="B233" s="61" t="s">
        <v>4</v>
      </c>
      <c r="C233" s="9">
        <v>52</v>
      </c>
      <c r="D233" s="43"/>
      <c r="E233" s="44">
        <f t="shared" si="16"/>
        <v>0</v>
      </c>
      <c r="F233" s="93" t="str">
        <f t="shared" si="13"/>
        <v>Veuillez compléter de prix</v>
      </c>
      <c r="G233" s="95"/>
      <c r="H233" s="95"/>
    </row>
    <row r="234" spans="1:8" s="3" customFormat="1" x14ac:dyDescent="0.25">
      <c r="A234" s="125" t="s">
        <v>235</v>
      </c>
      <c r="B234" s="126"/>
      <c r="C234" s="27">
        <f>SUM(C231:C233)</f>
        <v>281</v>
      </c>
      <c r="D234" s="46">
        <f>SUM(D231:D233)</f>
        <v>0</v>
      </c>
      <c r="E234" s="44"/>
      <c r="F234" s="93" t="str">
        <f t="shared" si="13"/>
        <v/>
      </c>
      <c r="G234" s="95"/>
      <c r="H234" s="95"/>
    </row>
    <row r="235" spans="1:8" s="3" customFormat="1" ht="15" customHeight="1" x14ac:dyDescent="0.25">
      <c r="A235" s="129" t="s">
        <v>236</v>
      </c>
      <c r="B235" s="9" t="s">
        <v>3</v>
      </c>
      <c r="C235" s="9">
        <v>198</v>
      </c>
      <c r="D235" s="43"/>
      <c r="E235" s="44">
        <f t="shared" si="16"/>
        <v>0</v>
      </c>
      <c r="F235" s="93" t="str">
        <f t="shared" si="13"/>
        <v>Veuillez compléter de prix</v>
      </c>
      <c r="G235" s="95"/>
      <c r="H235" s="95"/>
    </row>
    <row r="236" spans="1:8" s="3" customFormat="1" ht="15" customHeight="1" x14ac:dyDescent="0.25">
      <c r="A236" s="138"/>
      <c r="B236" s="9" t="s">
        <v>2</v>
      </c>
      <c r="C236" s="9">
        <v>151</v>
      </c>
      <c r="D236" s="43"/>
      <c r="E236" s="44">
        <f t="shared" si="16"/>
        <v>0</v>
      </c>
      <c r="F236" s="93" t="str">
        <f t="shared" si="13"/>
        <v>Veuillez compléter de prix</v>
      </c>
      <c r="G236" s="95"/>
      <c r="H236" s="95"/>
    </row>
    <row r="237" spans="1:8" s="3" customFormat="1" x14ac:dyDescent="0.25">
      <c r="A237" s="138"/>
      <c r="B237" s="9" t="s">
        <v>10</v>
      </c>
      <c r="C237" s="9">
        <v>16</v>
      </c>
      <c r="D237" s="43"/>
      <c r="E237" s="44">
        <f t="shared" si="16"/>
        <v>0</v>
      </c>
      <c r="F237" s="93" t="str">
        <f t="shared" si="13"/>
        <v>Veuillez compléter de prix</v>
      </c>
      <c r="G237" s="95"/>
      <c r="H237" s="95"/>
    </row>
    <row r="238" spans="1:8" s="3" customFormat="1" x14ac:dyDescent="0.25">
      <c r="A238" s="138"/>
      <c r="B238" s="9" t="s">
        <v>8</v>
      </c>
      <c r="C238" s="9">
        <v>181</v>
      </c>
      <c r="D238" s="43"/>
      <c r="E238" s="44">
        <f t="shared" si="16"/>
        <v>0</v>
      </c>
      <c r="F238" s="93" t="str">
        <f t="shared" si="13"/>
        <v>Veuillez compléter de prix</v>
      </c>
      <c r="G238" s="95"/>
      <c r="H238" s="95"/>
    </row>
    <row r="239" spans="1:8" s="3" customFormat="1" x14ac:dyDescent="0.25">
      <c r="A239" s="138"/>
      <c r="B239" s="9" t="s">
        <v>4</v>
      </c>
      <c r="C239" s="9">
        <v>37</v>
      </c>
      <c r="D239" s="43"/>
      <c r="E239" s="44">
        <f t="shared" si="16"/>
        <v>0</v>
      </c>
      <c r="F239" s="93" t="str">
        <f t="shared" si="13"/>
        <v>Veuillez compléter de prix</v>
      </c>
      <c r="G239" s="95"/>
      <c r="H239" s="95"/>
    </row>
    <row r="240" spans="1:8" s="3" customFormat="1" x14ac:dyDescent="0.25">
      <c r="A240" s="143"/>
      <c r="B240" s="9" t="s">
        <v>6</v>
      </c>
      <c r="C240" s="9">
        <v>26</v>
      </c>
      <c r="D240" s="43"/>
      <c r="E240" s="44">
        <f t="shared" si="16"/>
        <v>0</v>
      </c>
      <c r="F240" s="93" t="str">
        <f t="shared" si="13"/>
        <v>Veuillez compléter de prix</v>
      </c>
      <c r="G240" s="95"/>
      <c r="H240" s="95"/>
    </row>
    <row r="241" spans="1:8" s="3" customFormat="1" x14ac:dyDescent="0.25">
      <c r="A241" s="125" t="s">
        <v>237</v>
      </c>
      <c r="B241" s="126"/>
      <c r="C241" s="27">
        <f>SUM(C235:C240)</f>
        <v>609</v>
      </c>
      <c r="D241" s="46">
        <f>SUM(D235:D239)</f>
        <v>0</v>
      </c>
      <c r="E241" s="44"/>
      <c r="F241" s="93" t="str">
        <f t="shared" si="13"/>
        <v/>
      </c>
      <c r="G241" s="95"/>
      <c r="H241" s="95"/>
    </row>
    <row r="242" spans="1:8" s="3" customFormat="1" ht="15" customHeight="1" x14ac:dyDescent="0.25">
      <c r="A242" s="131" t="s">
        <v>238</v>
      </c>
      <c r="B242" s="61" t="s">
        <v>5</v>
      </c>
      <c r="C242" s="9">
        <v>630</v>
      </c>
      <c r="D242" s="43"/>
      <c r="E242" s="44">
        <f t="shared" ref="E242:E249" si="17">+D242/C242</f>
        <v>0</v>
      </c>
      <c r="F242" s="93" t="str">
        <f t="shared" si="13"/>
        <v>Veuillez compléter de prix</v>
      </c>
      <c r="G242" s="95"/>
      <c r="H242" s="95"/>
    </row>
    <row r="243" spans="1:8" s="3" customFormat="1" ht="15" customHeight="1" x14ac:dyDescent="0.25">
      <c r="A243" s="132"/>
      <c r="B243" s="61" t="s">
        <v>2</v>
      </c>
      <c r="C243" s="9">
        <v>65</v>
      </c>
      <c r="D243" s="43"/>
      <c r="E243" s="44">
        <f t="shared" si="17"/>
        <v>0</v>
      </c>
      <c r="F243" s="93" t="str">
        <f t="shared" si="13"/>
        <v>Veuillez compléter de prix</v>
      </c>
      <c r="G243" s="95"/>
      <c r="H243" s="95"/>
    </row>
    <row r="244" spans="1:8" s="3" customFormat="1" x14ac:dyDescent="0.25">
      <c r="A244" s="133"/>
      <c r="B244" s="61" t="s">
        <v>4</v>
      </c>
      <c r="C244" s="9">
        <v>8</v>
      </c>
      <c r="D244" s="43"/>
      <c r="E244" s="44">
        <f t="shared" si="17"/>
        <v>0</v>
      </c>
      <c r="F244" s="93" t="str">
        <f t="shared" si="13"/>
        <v>Veuillez compléter de prix</v>
      </c>
      <c r="G244" s="95"/>
      <c r="H244" s="95"/>
    </row>
    <row r="245" spans="1:8" s="3" customFormat="1" x14ac:dyDescent="0.25">
      <c r="A245" s="125" t="s">
        <v>239</v>
      </c>
      <c r="B245" s="126"/>
      <c r="C245" s="27">
        <f>SUM(C242:C244)</f>
        <v>703</v>
      </c>
      <c r="D245" s="46">
        <f>SUM(D242:D244)</f>
        <v>0</v>
      </c>
      <c r="E245" s="44"/>
      <c r="F245" s="93" t="str">
        <f t="shared" si="13"/>
        <v/>
      </c>
      <c r="G245" s="95"/>
      <c r="H245" s="95"/>
    </row>
    <row r="246" spans="1:8" s="3" customFormat="1" ht="15" customHeight="1" x14ac:dyDescent="0.25">
      <c r="A246" s="131" t="s">
        <v>240</v>
      </c>
      <c r="B246" s="61" t="s">
        <v>3</v>
      </c>
      <c r="C246" s="9">
        <v>77</v>
      </c>
      <c r="D246" s="43"/>
      <c r="E246" s="44">
        <f t="shared" si="17"/>
        <v>0</v>
      </c>
      <c r="F246" s="93" t="str">
        <f t="shared" si="13"/>
        <v>Veuillez compléter de prix</v>
      </c>
      <c r="G246" s="95"/>
      <c r="H246" s="95"/>
    </row>
    <row r="247" spans="1:8" s="3" customFormat="1" x14ac:dyDescent="0.25">
      <c r="A247" s="132"/>
      <c r="B247" s="61" t="s">
        <v>2</v>
      </c>
      <c r="C247" s="9">
        <v>25</v>
      </c>
      <c r="D247" s="43"/>
      <c r="E247" s="44">
        <f t="shared" si="17"/>
        <v>0</v>
      </c>
      <c r="F247" s="93" t="str">
        <f t="shared" si="13"/>
        <v>Veuillez compléter de prix</v>
      </c>
      <c r="G247" s="95"/>
      <c r="H247" s="95"/>
    </row>
    <row r="248" spans="1:8" s="3" customFormat="1" x14ac:dyDescent="0.25">
      <c r="A248" s="132"/>
      <c r="B248" s="61" t="s">
        <v>4</v>
      </c>
      <c r="C248" s="9">
        <v>8</v>
      </c>
      <c r="D248" s="43"/>
      <c r="E248" s="44">
        <f t="shared" si="17"/>
        <v>0</v>
      </c>
      <c r="F248" s="93" t="str">
        <f t="shared" si="13"/>
        <v>Veuillez compléter de prix</v>
      </c>
      <c r="G248" s="95"/>
      <c r="H248" s="95"/>
    </row>
    <row r="249" spans="1:8" s="3" customFormat="1" x14ac:dyDescent="0.25">
      <c r="A249" s="133"/>
      <c r="B249" s="61" t="s">
        <v>6</v>
      </c>
      <c r="C249" s="9">
        <v>11</v>
      </c>
      <c r="D249" s="43"/>
      <c r="E249" s="44">
        <f t="shared" si="17"/>
        <v>0</v>
      </c>
      <c r="F249" s="93" t="str">
        <f t="shared" si="13"/>
        <v>Veuillez compléter de prix</v>
      </c>
      <c r="G249" s="95"/>
      <c r="H249" s="95"/>
    </row>
    <row r="250" spans="1:8" s="3" customFormat="1" x14ac:dyDescent="0.25">
      <c r="A250" s="125" t="s">
        <v>241</v>
      </c>
      <c r="B250" s="126"/>
      <c r="C250" s="27">
        <f>SUM(C246:C249)</f>
        <v>121</v>
      </c>
      <c r="D250" s="46">
        <f>SUM(D246:D249)</f>
        <v>0</v>
      </c>
      <c r="E250" s="44"/>
      <c r="F250" s="93" t="str">
        <f t="shared" ref="F250:F309" si="18">IF(D250="","Veuillez compléter de prix","")</f>
        <v/>
      </c>
      <c r="G250" s="95"/>
      <c r="H250" s="95"/>
    </row>
    <row r="251" spans="1:8" s="3" customFormat="1" ht="15" customHeight="1" x14ac:dyDescent="0.25">
      <c r="A251" s="131" t="s">
        <v>242</v>
      </c>
      <c r="B251" s="61" t="s">
        <v>3</v>
      </c>
      <c r="C251" s="9">
        <v>129</v>
      </c>
      <c r="D251" s="43"/>
      <c r="E251" s="44">
        <f t="shared" ref="E251:E262" si="19">+D251/C251</f>
        <v>0</v>
      </c>
      <c r="F251" s="93" t="str">
        <f t="shared" si="18"/>
        <v>Veuillez compléter de prix</v>
      </c>
      <c r="G251" s="95"/>
      <c r="H251" s="95"/>
    </row>
    <row r="252" spans="1:8" s="3" customFormat="1" x14ac:dyDescent="0.25">
      <c r="A252" s="132"/>
      <c r="B252" s="61" t="s">
        <v>4</v>
      </c>
      <c r="C252" s="9">
        <v>28</v>
      </c>
      <c r="D252" s="43"/>
      <c r="E252" s="44">
        <f t="shared" si="19"/>
        <v>0</v>
      </c>
      <c r="F252" s="93" t="str">
        <f t="shared" si="18"/>
        <v>Veuillez compléter de prix</v>
      </c>
      <c r="G252" s="95"/>
      <c r="H252" s="95"/>
    </row>
    <row r="253" spans="1:8" s="3" customFormat="1" x14ac:dyDescent="0.25">
      <c r="A253" s="133"/>
      <c r="B253" s="61" t="s">
        <v>6</v>
      </c>
      <c r="C253" s="9">
        <v>30</v>
      </c>
      <c r="D253" s="43"/>
      <c r="E253" s="44">
        <f t="shared" si="19"/>
        <v>0</v>
      </c>
      <c r="F253" s="93" t="str">
        <f t="shared" si="18"/>
        <v>Veuillez compléter de prix</v>
      </c>
      <c r="G253" s="95"/>
      <c r="H253" s="95"/>
    </row>
    <row r="254" spans="1:8" s="3" customFormat="1" x14ac:dyDescent="0.25">
      <c r="A254" s="125" t="s">
        <v>243</v>
      </c>
      <c r="B254" s="126"/>
      <c r="C254" s="27">
        <f>SUM(C251:C253)</f>
        <v>187</v>
      </c>
      <c r="D254" s="46">
        <f>SUM(D251:D253)</f>
        <v>0</v>
      </c>
      <c r="E254" s="44"/>
      <c r="F254" s="93" t="str">
        <f t="shared" si="18"/>
        <v/>
      </c>
      <c r="G254" s="95"/>
      <c r="H254" s="95"/>
    </row>
    <row r="255" spans="1:8" s="3" customFormat="1" ht="15" customHeight="1" x14ac:dyDescent="0.25">
      <c r="A255" s="131" t="s">
        <v>244</v>
      </c>
      <c r="B255" s="61" t="s">
        <v>3</v>
      </c>
      <c r="C255" s="9">
        <v>218</v>
      </c>
      <c r="D255" s="43"/>
      <c r="E255" s="44">
        <f t="shared" si="19"/>
        <v>0</v>
      </c>
      <c r="F255" s="93" t="str">
        <f t="shared" si="18"/>
        <v>Veuillez compléter de prix</v>
      </c>
      <c r="G255" s="95"/>
      <c r="H255" s="95"/>
    </row>
    <row r="256" spans="1:8" s="3" customFormat="1" x14ac:dyDescent="0.25">
      <c r="A256" s="132"/>
      <c r="B256" s="61" t="s">
        <v>2</v>
      </c>
      <c r="C256" s="9">
        <v>36</v>
      </c>
      <c r="D256" s="43"/>
      <c r="E256" s="44">
        <f t="shared" si="19"/>
        <v>0</v>
      </c>
      <c r="F256" s="93" t="str">
        <f t="shared" si="18"/>
        <v>Veuillez compléter de prix</v>
      </c>
      <c r="G256" s="95"/>
      <c r="H256" s="95"/>
    </row>
    <row r="257" spans="1:8" s="3" customFormat="1" x14ac:dyDescent="0.25">
      <c r="A257" s="132"/>
      <c r="B257" s="61" t="s">
        <v>4</v>
      </c>
      <c r="C257" s="9">
        <v>29</v>
      </c>
      <c r="D257" s="43"/>
      <c r="E257" s="44">
        <f t="shared" si="19"/>
        <v>0</v>
      </c>
      <c r="F257" s="93" t="str">
        <f t="shared" si="18"/>
        <v>Veuillez compléter de prix</v>
      </c>
      <c r="G257" s="95"/>
      <c r="H257" s="95"/>
    </row>
    <row r="258" spans="1:8" s="3" customFormat="1" x14ac:dyDescent="0.25">
      <c r="A258" s="133"/>
      <c r="B258" s="61" t="s">
        <v>6</v>
      </c>
      <c r="C258" s="9">
        <v>14</v>
      </c>
      <c r="D258" s="43"/>
      <c r="E258" s="44">
        <f t="shared" si="19"/>
        <v>0</v>
      </c>
      <c r="F258" s="93" t="str">
        <f t="shared" si="18"/>
        <v>Veuillez compléter de prix</v>
      </c>
      <c r="G258" s="95"/>
      <c r="H258" s="95"/>
    </row>
    <row r="259" spans="1:8" s="3" customFormat="1" x14ac:dyDescent="0.25">
      <c r="A259" s="125" t="s">
        <v>245</v>
      </c>
      <c r="B259" s="126"/>
      <c r="C259" s="27">
        <f>SUM(C255:C258)</f>
        <v>297</v>
      </c>
      <c r="D259" s="46">
        <f>SUM(D255:D258)</f>
        <v>0</v>
      </c>
      <c r="E259" s="44"/>
      <c r="F259" s="93" t="str">
        <f t="shared" si="18"/>
        <v/>
      </c>
      <c r="G259" s="95"/>
      <c r="H259" s="95"/>
    </row>
    <row r="260" spans="1:8" s="3" customFormat="1" ht="15" customHeight="1" x14ac:dyDescent="0.25">
      <c r="A260" s="131" t="s">
        <v>246</v>
      </c>
      <c r="B260" s="61" t="s">
        <v>3</v>
      </c>
      <c r="C260" s="9">
        <v>160.1</v>
      </c>
      <c r="D260" s="43"/>
      <c r="E260" s="44">
        <f t="shared" si="19"/>
        <v>0</v>
      </c>
      <c r="F260" s="93" t="str">
        <f t="shared" si="18"/>
        <v>Veuillez compléter de prix</v>
      </c>
      <c r="G260" s="95"/>
      <c r="H260" s="95"/>
    </row>
    <row r="261" spans="1:8" s="3" customFormat="1" x14ac:dyDescent="0.25">
      <c r="A261" s="132"/>
      <c r="B261" s="61" t="s">
        <v>2</v>
      </c>
      <c r="C261" s="9">
        <v>4.0199999999999996</v>
      </c>
      <c r="D261" s="43"/>
      <c r="E261" s="44">
        <f t="shared" si="19"/>
        <v>0</v>
      </c>
      <c r="F261" s="93" t="str">
        <f t="shared" si="18"/>
        <v>Veuillez compléter de prix</v>
      </c>
      <c r="G261" s="95"/>
      <c r="H261" s="95"/>
    </row>
    <row r="262" spans="1:8" s="3" customFormat="1" x14ac:dyDescent="0.25">
      <c r="A262" s="132"/>
      <c r="B262" s="61" t="s">
        <v>4</v>
      </c>
      <c r="C262" s="9">
        <v>16.350000000000001</v>
      </c>
      <c r="D262" s="43"/>
      <c r="E262" s="44">
        <f t="shared" si="19"/>
        <v>0</v>
      </c>
      <c r="F262" s="93" t="str">
        <f t="shared" si="18"/>
        <v>Veuillez compléter de prix</v>
      </c>
      <c r="G262" s="95"/>
      <c r="H262" s="95"/>
    </row>
    <row r="263" spans="1:8" s="3" customFormat="1" x14ac:dyDescent="0.25">
      <c r="A263" s="125" t="s">
        <v>247</v>
      </c>
      <c r="B263" s="126"/>
      <c r="C263" s="27">
        <f>SUM(C260:C262)</f>
        <v>180.47</v>
      </c>
      <c r="D263" s="46">
        <f>SUM(D260:D262)</f>
        <v>0</v>
      </c>
      <c r="E263" s="44"/>
      <c r="F263" s="93" t="str">
        <f t="shared" si="18"/>
        <v/>
      </c>
      <c r="G263" s="95"/>
      <c r="H263" s="95"/>
    </row>
    <row r="264" spans="1:8" s="3" customFormat="1" ht="15" customHeight="1" x14ac:dyDescent="0.25">
      <c r="A264" s="131" t="s">
        <v>248</v>
      </c>
      <c r="B264" s="61" t="s">
        <v>3</v>
      </c>
      <c r="C264" s="9">
        <v>24</v>
      </c>
      <c r="D264" s="43"/>
      <c r="E264" s="44">
        <f t="shared" ref="E264:E266" si="20">+D264/C264</f>
        <v>0</v>
      </c>
      <c r="F264" s="93" t="str">
        <f t="shared" si="18"/>
        <v>Veuillez compléter de prix</v>
      </c>
      <c r="G264" s="95"/>
      <c r="H264" s="95"/>
    </row>
    <row r="265" spans="1:8" s="3" customFormat="1" x14ac:dyDescent="0.25">
      <c r="A265" s="132"/>
      <c r="B265" s="61" t="s">
        <v>2</v>
      </c>
      <c r="C265" s="9">
        <v>11</v>
      </c>
      <c r="D265" s="43"/>
      <c r="E265" s="44">
        <f t="shared" si="20"/>
        <v>0</v>
      </c>
      <c r="F265" s="93" t="str">
        <f t="shared" si="18"/>
        <v>Veuillez compléter de prix</v>
      </c>
      <c r="G265" s="95"/>
      <c r="H265" s="95"/>
    </row>
    <row r="266" spans="1:8" s="3" customFormat="1" x14ac:dyDescent="0.25">
      <c r="A266" s="132"/>
      <c r="B266" s="61" t="s">
        <v>4</v>
      </c>
      <c r="C266" s="9">
        <v>15</v>
      </c>
      <c r="D266" s="43"/>
      <c r="E266" s="44">
        <f t="shared" si="20"/>
        <v>0</v>
      </c>
      <c r="F266" s="93" t="str">
        <f t="shared" si="18"/>
        <v>Veuillez compléter de prix</v>
      </c>
      <c r="G266" s="95"/>
      <c r="H266" s="95"/>
    </row>
    <row r="267" spans="1:8" s="3" customFormat="1" x14ac:dyDescent="0.25">
      <c r="A267" s="125" t="s">
        <v>249</v>
      </c>
      <c r="B267" s="126"/>
      <c r="C267" s="27">
        <f>SUM(C264:C266)</f>
        <v>50</v>
      </c>
      <c r="D267" s="46">
        <f>SUM(D264:D266)</f>
        <v>0</v>
      </c>
      <c r="E267" s="44"/>
      <c r="F267" s="93" t="str">
        <f t="shared" si="18"/>
        <v/>
      </c>
      <c r="G267" s="95"/>
      <c r="H267" s="95"/>
    </row>
    <row r="268" spans="1:8" s="3" customFormat="1" ht="15" customHeight="1" x14ac:dyDescent="0.25">
      <c r="A268" s="131" t="s">
        <v>250</v>
      </c>
      <c r="B268" s="61" t="s">
        <v>3</v>
      </c>
      <c r="C268" s="9">
        <v>31</v>
      </c>
      <c r="D268" s="43"/>
      <c r="E268" s="44">
        <f t="shared" ref="E268:E276" si="21">+D268/C268</f>
        <v>0</v>
      </c>
      <c r="F268" s="93" t="str">
        <f t="shared" si="18"/>
        <v>Veuillez compléter de prix</v>
      </c>
      <c r="G268" s="95"/>
      <c r="H268" s="95"/>
    </row>
    <row r="269" spans="1:8" s="3" customFormat="1" x14ac:dyDescent="0.25">
      <c r="A269" s="133"/>
      <c r="B269" s="61" t="s">
        <v>4</v>
      </c>
      <c r="C269" s="9">
        <v>15</v>
      </c>
      <c r="D269" s="43"/>
      <c r="E269" s="44">
        <f t="shared" si="21"/>
        <v>0</v>
      </c>
      <c r="F269" s="93" t="str">
        <f t="shared" si="18"/>
        <v>Veuillez compléter de prix</v>
      </c>
      <c r="G269" s="95"/>
      <c r="H269" s="95"/>
    </row>
    <row r="270" spans="1:8" s="3" customFormat="1" x14ac:dyDescent="0.25">
      <c r="A270" s="125" t="s">
        <v>251</v>
      </c>
      <c r="B270" s="126"/>
      <c r="C270" s="27">
        <f>SUM(C268:C269)</f>
        <v>46</v>
      </c>
      <c r="D270" s="46">
        <f>SUM(D268:D269)</f>
        <v>0</v>
      </c>
      <c r="E270" s="44"/>
      <c r="F270" s="93" t="str">
        <f t="shared" si="18"/>
        <v/>
      </c>
      <c r="G270" s="95"/>
      <c r="H270" s="95"/>
    </row>
    <row r="271" spans="1:8" s="3" customFormat="1" ht="15" customHeight="1" x14ac:dyDescent="0.25">
      <c r="A271" s="131" t="s">
        <v>252</v>
      </c>
      <c r="B271" s="61" t="s">
        <v>5</v>
      </c>
      <c r="C271" s="9">
        <v>25</v>
      </c>
      <c r="D271" s="43"/>
      <c r="E271" s="44">
        <f t="shared" si="21"/>
        <v>0</v>
      </c>
      <c r="F271" s="93" t="str">
        <f t="shared" si="18"/>
        <v>Veuillez compléter de prix</v>
      </c>
      <c r="G271" s="95"/>
      <c r="H271" s="95"/>
    </row>
    <row r="272" spans="1:8" s="3" customFormat="1" ht="15" customHeight="1" x14ac:dyDescent="0.25">
      <c r="A272" s="132"/>
      <c r="B272" s="61" t="s">
        <v>3</v>
      </c>
      <c r="C272" s="9">
        <v>407.99</v>
      </c>
      <c r="D272" s="43"/>
      <c r="E272" s="44">
        <f t="shared" si="21"/>
        <v>0</v>
      </c>
      <c r="F272" s="93" t="str">
        <f t="shared" si="18"/>
        <v>Veuillez compléter de prix</v>
      </c>
      <c r="G272" s="95"/>
      <c r="H272" s="95"/>
    </row>
    <row r="273" spans="1:8" s="3" customFormat="1" x14ac:dyDescent="0.25">
      <c r="A273" s="132"/>
      <c r="B273" s="61" t="s">
        <v>2</v>
      </c>
      <c r="C273" s="9">
        <v>714</v>
      </c>
      <c r="D273" s="43"/>
      <c r="E273" s="44">
        <f t="shared" si="21"/>
        <v>0</v>
      </c>
      <c r="F273" s="93" t="str">
        <f t="shared" si="18"/>
        <v>Veuillez compléter de prix</v>
      </c>
      <c r="G273" s="95"/>
      <c r="H273" s="95"/>
    </row>
    <row r="274" spans="1:8" s="3" customFormat="1" x14ac:dyDescent="0.25">
      <c r="A274" s="132"/>
      <c r="B274" s="61" t="s">
        <v>435</v>
      </c>
      <c r="C274" s="9">
        <v>2646.4</v>
      </c>
      <c r="D274" s="43"/>
      <c r="E274" s="44">
        <f t="shared" si="21"/>
        <v>0</v>
      </c>
      <c r="F274" s="93" t="str">
        <f t="shared" si="18"/>
        <v>Veuillez compléter de prix</v>
      </c>
      <c r="G274" s="95"/>
      <c r="H274" s="95"/>
    </row>
    <row r="275" spans="1:8" s="3" customFormat="1" x14ac:dyDescent="0.25">
      <c r="A275" s="132"/>
      <c r="B275" s="61" t="s">
        <v>4</v>
      </c>
      <c r="C275" s="9">
        <v>434.5</v>
      </c>
      <c r="D275" s="43"/>
      <c r="E275" s="44">
        <f t="shared" si="21"/>
        <v>0</v>
      </c>
      <c r="F275" s="93" t="str">
        <f t="shared" si="18"/>
        <v>Veuillez compléter de prix</v>
      </c>
      <c r="G275" s="95"/>
      <c r="H275" s="95"/>
    </row>
    <row r="276" spans="1:8" s="3" customFormat="1" x14ac:dyDescent="0.25">
      <c r="A276" s="133"/>
      <c r="B276" s="61" t="s">
        <v>6</v>
      </c>
      <c r="C276" s="9">
        <v>490.65</v>
      </c>
      <c r="D276" s="43"/>
      <c r="E276" s="44">
        <f t="shared" si="21"/>
        <v>0</v>
      </c>
      <c r="F276" s="93" t="str">
        <f t="shared" si="18"/>
        <v>Veuillez compléter de prix</v>
      </c>
      <c r="G276" s="95"/>
      <c r="H276" s="95"/>
    </row>
    <row r="277" spans="1:8" s="3" customFormat="1" x14ac:dyDescent="0.25">
      <c r="A277" s="125" t="s">
        <v>253</v>
      </c>
      <c r="B277" s="126"/>
      <c r="C277" s="27">
        <f>SUM(C271:C276)</f>
        <v>4718.54</v>
      </c>
      <c r="D277" s="46">
        <f>SUM(D271:D276)</f>
        <v>0</v>
      </c>
      <c r="E277" s="44"/>
      <c r="F277" s="93" t="str">
        <f t="shared" si="18"/>
        <v/>
      </c>
      <c r="G277" s="95"/>
      <c r="H277" s="95"/>
    </row>
    <row r="278" spans="1:8" s="3" customFormat="1" ht="15" customHeight="1" x14ac:dyDescent="0.25">
      <c r="A278" s="131" t="s">
        <v>254</v>
      </c>
      <c r="B278" s="61" t="s">
        <v>5</v>
      </c>
      <c r="C278" s="9">
        <v>68</v>
      </c>
      <c r="D278" s="43"/>
      <c r="E278" s="44">
        <f t="shared" ref="E278:E341" si="22">+D278/C278</f>
        <v>0</v>
      </c>
      <c r="F278" s="93" t="str">
        <f t="shared" si="18"/>
        <v>Veuillez compléter de prix</v>
      </c>
      <c r="G278" s="95"/>
      <c r="H278" s="95"/>
    </row>
    <row r="279" spans="1:8" s="3" customFormat="1" ht="15" customHeight="1" x14ac:dyDescent="0.25">
      <c r="A279" s="132"/>
      <c r="B279" s="61" t="s">
        <v>3</v>
      </c>
      <c r="C279" s="9">
        <v>430</v>
      </c>
      <c r="D279" s="43"/>
      <c r="E279" s="44">
        <f t="shared" si="22"/>
        <v>0</v>
      </c>
      <c r="F279" s="93" t="str">
        <f t="shared" si="18"/>
        <v>Veuillez compléter de prix</v>
      </c>
      <c r="G279" s="95"/>
      <c r="H279" s="95"/>
    </row>
    <row r="280" spans="1:8" s="3" customFormat="1" ht="15" customHeight="1" x14ac:dyDescent="0.25">
      <c r="A280" s="132"/>
      <c r="B280" s="61" t="s">
        <v>7</v>
      </c>
      <c r="C280" s="9">
        <v>37</v>
      </c>
      <c r="D280" s="43"/>
      <c r="E280" s="44">
        <f t="shared" si="22"/>
        <v>0</v>
      </c>
      <c r="F280" s="93" t="str">
        <f t="shared" si="18"/>
        <v>Veuillez compléter de prix</v>
      </c>
      <c r="G280" s="95"/>
      <c r="H280" s="95"/>
    </row>
    <row r="281" spans="1:8" s="3" customFormat="1" x14ac:dyDescent="0.25">
      <c r="A281" s="132"/>
      <c r="B281" s="61" t="s">
        <v>2</v>
      </c>
      <c r="C281" s="9">
        <v>201</v>
      </c>
      <c r="D281" s="43"/>
      <c r="E281" s="44">
        <f t="shared" si="22"/>
        <v>0</v>
      </c>
      <c r="F281" s="93" t="str">
        <f t="shared" si="18"/>
        <v>Veuillez compléter de prix</v>
      </c>
      <c r="G281" s="95"/>
      <c r="H281" s="95"/>
    </row>
    <row r="282" spans="1:8" s="3" customFormat="1" x14ac:dyDescent="0.25">
      <c r="A282" s="132"/>
      <c r="B282" s="61" t="s">
        <v>10</v>
      </c>
      <c r="C282" s="9">
        <v>39</v>
      </c>
      <c r="D282" s="43"/>
      <c r="E282" s="44">
        <f t="shared" si="22"/>
        <v>0</v>
      </c>
      <c r="F282" s="93" t="str">
        <f t="shared" si="18"/>
        <v>Veuillez compléter de prix</v>
      </c>
      <c r="G282" s="95"/>
      <c r="H282" s="95"/>
    </row>
    <row r="283" spans="1:8" s="3" customFormat="1" x14ac:dyDescent="0.25">
      <c r="A283" s="133"/>
      <c r="B283" s="61" t="s">
        <v>4</v>
      </c>
      <c r="C283" s="9">
        <v>27</v>
      </c>
      <c r="D283" s="43"/>
      <c r="E283" s="44">
        <f t="shared" si="22"/>
        <v>0</v>
      </c>
      <c r="F283" s="93" t="str">
        <f t="shared" si="18"/>
        <v>Veuillez compléter de prix</v>
      </c>
      <c r="G283" s="95"/>
      <c r="H283" s="95"/>
    </row>
    <row r="284" spans="1:8" s="3" customFormat="1" x14ac:dyDescent="0.25">
      <c r="A284" s="125" t="s">
        <v>255</v>
      </c>
      <c r="B284" s="126"/>
      <c r="C284" s="27">
        <f>SUM(C278:C283)</f>
        <v>802</v>
      </c>
      <c r="D284" s="46">
        <f>SUM(D278:D283)</f>
        <v>0</v>
      </c>
      <c r="E284" s="44"/>
      <c r="F284" s="93" t="str">
        <f t="shared" si="18"/>
        <v/>
      </c>
      <c r="G284" s="95"/>
      <c r="H284" s="95"/>
    </row>
    <row r="285" spans="1:8" s="3" customFormat="1" ht="15" customHeight="1" x14ac:dyDescent="0.25">
      <c r="A285" s="131" t="s">
        <v>256</v>
      </c>
      <c r="B285" s="61" t="s">
        <v>5</v>
      </c>
      <c r="C285" s="9">
        <v>235</v>
      </c>
      <c r="D285" s="43"/>
      <c r="E285" s="44">
        <f t="shared" si="22"/>
        <v>0</v>
      </c>
      <c r="F285" s="93" t="str">
        <f t="shared" si="18"/>
        <v>Veuillez compléter de prix</v>
      </c>
      <c r="G285" s="95"/>
      <c r="H285" s="95"/>
    </row>
    <row r="286" spans="1:8" s="3" customFormat="1" ht="15" customHeight="1" x14ac:dyDescent="0.25">
      <c r="A286" s="132"/>
      <c r="B286" s="61" t="s">
        <v>3</v>
      </c>
      <c r="C286" s="9">
        <v>5968</v>
      </c>
      <c r="D286" s="43"/>
      <c r="E286" s="44">
        <f t="shared" si="22"/>
        <v>0</v>
      </c>
      <c r="F286" s="93" t="str">
        <f t="shared" si="18"/>
        <v>Veuillez compléter de prix</v>
      </c>
      <c r="G286" s="95"/>
      <c r="H286" s="95"/>
    </row>
    <row r="287" spans="1:8" s="3" customFormat="1" ht="15" customHeight="1" x14ac:dyDescent="0.25">
      <c r="A287" s="132"/>
      <c r="B287" s="61" t="s">
        <v>7</v>
      </c>
      <c r="C287" s="9">
        <v>23</v>
      </c>
      <c r="D287" s="43"/>
      <c r="E287" s="44">
        <f t="shared" si="22"/>
        <v>0</v>
      </c>
      <c r="F287" s="93" t="str">
        <f t="shared" si="18"/>
        <v>Veuillez compléter de prix</v>
      </c>
      <c r="G287" s="95"/>
      <c r="H287" s="95"/>
    </row>
    <row r="288" spans="1:8" s="3" customFormat="1" x14ac:dyDescent="0.25">
      <c r="A288" s="132"/>
      <c r="B288" s="61" t="s">
        <v>2</v>
      </c>
      <c r="C288" s="9">
        <v>1873</v>
      </c>
      <c r="D288" s="43"/>
      <c r="E288" s="44">
        <f t="shared" si="22"/>
        <v>0</v>
      </c>
      <c r="F288" s="93" t="str">
        <f t="shared" si="18"/>
        <v>Veuillez compléter de prix</v>
      </c>
      <c r="G288" s="95"/>
      <c r="H288" s="95"/>
    </row>
    <row r="289" spans="1:8" s="3" customFormat="1" x14ac:dyDescent="0.25">
      <c r="A289" s="132"/>
      <c r="B289" s="61" t="s">
        <v>10</v>
      </c>
      <c r="C289" s="9">
        <v>45</v>
      </c>
      <c r="D289" s="43"/>
      <c r="E289" s="44">
        <f t="shared" si="22"/>
        <v>0</v>
      </c>
      <c r="F289" s="93" t="str">
        <f t="shared" si="18"/>
        <v>Veuillez compléter de prix</v>
      </c>
      <c r="G289" s="95"/>
      <c r="H289" s="95"/>
    </row>
    <row r="290" spans="1:8" s="3" customFormat="1" x14ac:dyDescent="0.25">
      <c r="A290" s="132"/>
      <c r="B290" s="61" t="s">
        <v>4</v>
      </c>
      <c r="C290" s="9">
        <v>459</v>
      </c>
      <c r="D290" s="43"/>
      <c r="E290" s="44">
        <f t="shared" si="22"/>
        <v>0</v>
      </c>
      <c r="F290" s="93" t="str">
        <f t="shared" si="18"/>
        <v>Veuillez compléter de prix</v>
      </c>
      <c r="G290" s="95"/>
      <c r="H290" s="95"/>
    </row>
    <row r="291" spans="1:8" s="3" customFormat="1" x14ac:dyDescent="0.25">
      <c r="A291" s="133"/>
      <c r="B291" s="61" t="s">
        <v>6</v>
      </c>
      <c r="C291" s="9">
        <v>82</v>
      </c>
      <c r="D291" s="43"/>
      <c r="E291" s="44">
        <f t="shared" si="22"/>
        <v>0</v>
      </c>
      <c r="F291" s="93" t="str">
        <f t="shared" si="18"/>
        <v>Veuillez compléter de prix</v>
      </c>
      <c r="G291" s="95"/>
      <c r="H291" s="95"/>
    </row>
    <row r="292" spans="1:8" s="3" customFormat="1" x14ac:dyDescent="0.25">
      <c r="A292" s="125" t="s">
        <v>257</v>
      </c>
      <c r="B292" s="126"/>
      <c r="C292" s="27">
        <f>SUM(C285:C291)</f>
        <v>8685</v>
      </c>
      <c r="D292" s="46">
        <f>SUM(D285:D291)</f>
        <v>0</v>
      </c>
      <c r="E292" s="44"/>
      <c r="F292" s="93" t="str">
        <f t="shared" si="18"/>
        <v/>
      </c>
      <c r="G292" s="95"/>
      <c r="H292" s="95"/>
    </row>
    <row r="293" spans="1:8" s="3" customFormat="1" ht="15" customHeight="1" x14ac:dyDescent="0.25">
      <c r="A293" s="131" t="s">
        <v>258</v>
      </c>
      <c r="B293" s="61" t="s">
        <v>5</v>
      </c>
      <c r="C293" s="9">
        <v>211</v>
      </c>
      <c r="D293" s="43"/>
      <c r="E293" s="44">
        <f t="shared" si="22"/>
        <v>0</v>
      </c>
      <c r="F293" s="93" t="str">
        <f t="shared" si="18"/>
        <v>Veuillez compléter de prix</v>
      </c>
      <c r="G293" s="95"/>
      <c r="H293" s="95"/>
    </row>
    <row r="294" spans="1:8" s="3" customFormat="1" ht="15" customHeight="1" x14ac:dyDescent="0.25">
      <c r="A294" s="132"/>
      <c r="B294" s="61" t="s">
        <v>3</v>
      </c>
      <c r="C294" s="9">
        <v>3058</v>
      </c>
      <c r="D294" s="43"/>
      <c r="E294" s="44">
        <f t="shared" si="22"/>
        <v>0</v>
      </c>
      <c r="F294" s="93" t="str">
        <f t="shared" si="18"/>
        <v>Veuillez compléter de prix</v>
      </c>
      <c r="G294" s="95"/>
      <c r="H294" s="95"/>
    </row>
    <row r="295" spans="1:8" s="3" customFormat="1" ht="15" customHeight="1" x14ac:dyDescent="0.25">
      <c r="A295" s="132"/>
      <c r="B295" s="61" t="s">
        <v>7</v>
      </c>
      <c r="C295" s="9">
        <v>102</v>
      </c>
      <c r="D295" s="43"/>
      <c r="E295" s="44">
        <f t="shared" si="22"/>
        <v>0</v>
      </c>
      <c r="F295" s="93" t="str">
        <f t="shared" si="18"/>
        <v>Veuillez compléter de prix</v>
      </c>
      <c r="G295" s="95"/>
      <c r="H295" s="95"/>
    </row>
    <row r="296" spans="1:8" s="3" customFormat="1" x14ac:dyDescent="0.25">
      <c r="A296" s="132"/>
      <c r="B296" s="61" t="s">
        <v>2</v>
      </c>
      <c r="C296" s="9">
        <v>1442</v>
      </c>
      <c r="D296" s="43"/>
      <c r="E296" s="44">
        <f t="shared" si="22"/>
        <v>0</v>
      </c>
      <c r="F296" s="93" t="str">
        <f t="shared" si="18"/>
        <v>Veuillez compléter de prix</v>
      </c>
      <c r="G296" s="95"/>
      <c r="H296" s="95"/>
    </row>
    <row r="297" spans="1:8" s="3" customFormat="1" x14ac:dyDescent="0.25">
      <c r="A297" s="132"/>
      <c r="B297" s="61" t="s">
        <v>4</v>
      </c>
      <c r="C297" s="9">
        <v>200</v>
      </c>
      <c r="D297" s="43"/>
      <c r="E297" s="44">
        <f t="shared" si="22"/>
        <v>0</v>
      </c>
      <c r="F297" s="93" t="str">
        <f t="shared" si="18"/>
        <v>Veuillez compléter de prix</v>
      </c>
      <c r="G297" s="95"/>
      <c r="H297" s="95"/>
    </row>
    <row r="298" spans="1:8" s="3" customFormat="1" x14ac:dyDescent="0.25">
      <c r="A298" s="133"/>
      <c r="B298" s="61" t="s">
        <v>6</v>
      </c>
      <c r="C298" s="9">
        <v>33</v>
      </c>
      <c r="D298" s="43"/>
      <c r="E298" s="44">
        <f t="shared" si="22"/>
        <v>0</v>
      </c>
      <c r="F298" s="93" t="str">
        <f t="shared" si="18"/>
        <v>Veuillez compléter de prix</v>
      </c>
      <c r="G298" s="95"/>
      <c r="H298" s="95"/>
    </row>
    <row r="299" spans="1:8" s="3" customFormat="1" x14ac:dyDescent="0.25">
      <c r="A299" s="125" t="s">
        <v>259</v>
      </c>
      <c r="B299" s="126"/>
      <c r="C299" s="27">
        <f>SUM(C293:C298)</f>
        <v>5046</v>
      </c>
      <c r="D299" s="46">
        <f>SUM(D293:D298)</f>
        <v>0</v>
      </c>
      <c r="E299" s="44"/>
      <c r="F299" s="93" t="str">
        <f t="shared" si="18"/>
        <v/>
      </c>
      <c r="G299" s="95"/>
      <c r="H299" s="95"/>
    </row>
    <row r="300" spans="1:8" s="3" customFormat="1" ht="15" customHeight="1" x14ac:dyDescent="0.25">
      <c r="A300" s="131" t="s">
        <v>260</v>
      </c>
      <c r="B300" s="61" t="s">
        <v>5</v>
      </c>
      <c r="C300" s="9">
        <v>102</v>
      </c>
      <c r="D300" s="43"/>
      <c r="E300" s="44">
        <f t="shared" si="22"/>
        <v>0</v>
      </c>
      <c r="F300" s="93" t="str">
        <f t="shared" si="18"/>
        <v>Veuillez compléter de prix</v>
      </c>
      <c r="G300" s="95"/>
      <c r="H300" s="95"/>
    </row>
    <row r="301" spans="1:8" s="3" customFormat="1" ht="15" customHeight="1" x14ac:dyDescent="0.25">
      <c r="A301" s="132"/>
      <c r="B301" s="61" t="s">
        <v>3</v>
      </c>
      <c r="C301" s="9">
        <v>1201</v>
      </c>
      <c r="D301" s="43"/>
      <c r="E301" s="44">
        <f t="shared" si="22"/>
        <v>0</v>
      </c>
      <c r="F301" s="93" t="str">
        <f t="shared" si="18"/>
        <v>Veuillez compléter de prix</v>
      </c>
      <c r="G301" s="95"/>
      <c r="H301" s="95"/>
    </row>
    <row r="302" spans="1:8" s="3" customFormat="1" ht="15" customHeight="1" x14ac:dyDescent="0.25">
      <c r="A302" s="132"/>
      <c r="B302" s="61" t="s">
        <v>7</v>
      </c>
      <c r="C302" s="9">
        <v>80</v>
      </c>
      <c r="D302" s="43"/>
      <c r="E302" s="44">
        <f t="shared" si="22"/>
        <v>0</v>
      </c>
      <c r="F302" s="93" t="str">
        <f t="shared" si="18"/>
        <v>Veuillez compléter de prix</v>
      </c>
      <c r="G302" s="95"/>
      <c r="H302" s="95"/>
    </row>
    <row r="303" spans="1:8" s="3" customFormat="1" x14ac:dyDescent="0.25">
      <c r="A303" s="132"/>
      <c r="B303" s="61" t="s">
        <v>2</v>
      </c>
      <c r="C303" s="9">
        <v>425</v>
      </c>
      <c r="D303" s="43"/>
      <c r="E303" s="44">
        <f t="shared" si="22"/>
        <v>0</v>
      </c>
      <c r="F303" s="93" t="str">
        <f t="shared" si="18"/>
        <v>Veuillez compléter de prix</v>
      </c>
      <c r="G303" s="95"/>
      <c r="H303" s="95"/>
    </row>
    <row r="304" spans="1:8" s="3" customFormat="1" x14ac:dyDescent="0.25">
      <c r="A304" s="132"/>
      <c r="B304" s="61" t="s">
        <v>4</v>
      </c>
      <c r="C304" s="9">
        <v>69</v>
      </c>
      <c r="D304" s="43"/>
      <c r="E304" s="44">
        <f t="shared" si="22"/>
        <v>0</v>
      </c>
      <c r="F304" s="93" t="str">
        <f t="shared" si="18"/>
        <v>Veuillez compléter de prix</v>
      </c>
      <c r="G304" s="95"/>
      <c r="H304" s="95"/>
    </row>
    <row r="305" spans="1:8" s="3" customFormat="1" x14ac:dyDescent="0.25">
      <c r="A305" s="125" t="s">
        <v>261</v>
      </c>
      <c r="B305" s="126"/>
      <c r="C305" s="27">
        <f>SUM(C300:C304)</f>
        <v>1877</v>
      </c>
      <c r="D305" s="46">
        <f>SUM(D300:D304)</f>
        <v>0</v>
      </c>
      <c r="E305" s="44"/>
      <c r="F305" s="93" t="str">
        <f t="shared" si="18"/>
        <v/>
      </c>
      <c r="G305" s="95"/>
      <c r="H305" s="95"/>
    </row>
    <row r="306" spans="1:8" s="3" customFormat="1" ht="15" customHeight="1" x14ac:dyDescent="0.25">
      <c r="A306" s="131" t="s">
        <v>262</v>
      </c>
      <c r="B306" s="61" t="s">
        <v>3</v>
      </c>
      <c r="C306" s="9">
        <v>13</v>
      </c>
      <c r="D306" s="43"/>
      <c r="E306" s="44">
        <f t="shared" si="22"/>
        <v>0</v>
      </c>
      <c r="F306" s="93" t="str">
        <f t="shared" si="18"/>
        <v>Veuillez compléter de prix</v>
      </c>
      <c r="G306" s="95"/>
      <c r="H306" s="95"/>
    </row>
    <row r="307" spans="1:8" s="3" customFormat="1" x14ac:dyDescent="0.25">
      <c r="A307" s="132"/>
      <c r="B307" s="61" t="s">
        <v>10</v>
      </c>
      <c r="C307" s="9">
        <v>18</v>
      </c>
      <c r="D307" s="43"/>
      <c r="E307" s="44">
        <f t="shared" si="22"/>
        <v>0</v>
      </c>
      <c r="F307" s="93" t="str">
        <f t="shared" si="18"/>
        <v>Veuillez compléter de prix</v>
      </c>
      <c r="G307" s="95"/>
      <c r="H307" s="95"/>
    </row>
    <row r="308" spans="1:8" s="3" customFormat="1" x14ac:dyDescent="0.25">
      <c r="A308" s="132"/>
      <c r="B308" s="61" t="s">
        <v>4</v>
      </c>
      <c r="C308" s="9">
        <v>4</v>
      </c>
      <c r="D308" s="43"/>
      <c r="E308" s="44">
        <f t="shared" si="22"/>
        <v>0</v>
      </c>
      <c r="F308" s="93" t="str">
        <f t="shared" si="18"/>
        <v>Veuillez compléter de prix</v>
      </c>
      <c r="G308" s="95"/>
      <c r="H308" s="95"/>
    </row>
    <row r="309" spans="1:8" s="3" customFormat="1" x14ac:dyDescent="0.25">
      <c r="A309" s="133"/>
      <c r="B309" s="61" t="s">
        <v>6</v>
      </c>
      <c r="C309" s="9">
        <v>77</v>
      </c>
      <c r="D309" s="43"/>
      <c r="E309" s="44">
        <f t="shared" si="22"/>
        <v>0</v>
      </c>
      <c r="F309" s="93" t="str">
        <f t="shared" si="18"/>
        <v>Veuillez compléter de prix</v>
      </c>
      <c r="G309" s="95"/>
      <c r="H309" s="95"/>
    </row>
    <row r="310" spans="1:8" s="3" customFormat="1" x14ac:dyDescent="0.25">
      <c r="A310" s="125" t="s">
        <v>263</v>
      </c>
      <c r="B310" s="126"/>
      <c r="C310" s="27">
        <f>SUM(C306:C309)</f>
        <v>112</v>
      </c>
      <c r="D310" s="46">
        <f>SUM(D306:D309)</f>
        <v>0</v>
      </c>
      <c r="E310" s="44"/>
      <c r="F310" s="93" t="str">
        <f t="shared" ref="F310:F350" si="23">IF(D310="","Veuillez compléter de prix","")</f>
        <v/>
      </c>
      <c r="G310" s="95"/>
      <c r="H310" s="95"/>
    </row>
    <row r="311" spans="1:8" s="3" customFormat="1" ht="15" customHeight="1" x14ac:dyDescent="0.25">
      <c r="A311" s="131" t="s">
        <v>264</v>
      </c>
      <c r="B311" s="61" t="s">
        <v>5</v>
      </c>
      <c r="C311" s="9">
        <v>35</v>
      </c>
      <c r="D311" s="43"/>
      <c r="E311" s="44">
        <f t="shared" si="22"/>
        <v>0</v>
      </c>
      <c r="F311" s="93" t="str">
        <f t="shared" si="23"/>
        <v>Veuillez compléter de prix</v>
      </c>
      <c r="G311" s="95"/>
      <c r="H311" s="95"/>
    </row>
    <row r="312" spans="1:8" s="3" customFormat="1" ht="15" customHeight="1" x14ac:dyDescent="0.25">
      <c r="A312" s="132"/>
      <c r="B312" s="61" t="s">
        <v>3</v>
      </c>
      <c r="C312" s="9">
        <v>452</v>
      </c>
      <c r="D312" s="43"/>
      <c r="E312" s="44">
        <f t="shared" si="22"/>
        <v>0</v>
      </c>
      <c r="F312" s="93" t="str">
        <f t="shared" si="23"/>
        <v>Veuillez compléter de prix</v>
      </c>
      <c r="G312" s="95"/>
      <c r="H312" s="95"/>
    </row>
    <row r="313" spans="1:8" s="3" customFormat="1" x14ac:dyDescent="0.25">
      <c r="A313" s="132"/>
      <c r="B313" s="61" t="s">
        <v>2</v>
      </c>
      <c r="C313" s="9">
        <v>89</v>
      </c>
      <c r="D313" s="43"/>
      <c r="E313" s="44">
        <f t="shared" si="22"/>
        <v>0</v>
      </c>
      <c r="F313" s="93" t="str">
        <f t="shared" si="23"/>
        <v>Veuillez compléter de prix</v>
      </c>
      <c r="G313" s="95"/>
      <c r="H313" s="95"/>
    </row>
    <row r="314" spans="1:8" s="3" customFormat="1" x14ac:dyDescent="0.25">
      <c r="A314" s="132"/>
      <c r="B314" s="61" t="s">
        <v>4</v>
      </c>
      <c r="C314" s="9">
        <v>41</v>
      </c>
      <c r="D314" s="43"/>
      <c r="E314" s="44">
        <f t="shared" si="22"/>
        <v>0</v>
      </c>
      <c r="F314" s="93" t="str">
        <f t="shared" si="23"/>
        <v>Veuillez compléter de prix</v>
      </c>
      <c r="G314" s="95"/>
      <c r="H314" s="95"/>
    </row>
    <row r="315" spans="1:8" s="3" customFormat="1" x14ac:dyDescent="0.25">
      <c r="A315" s="125" t="s">
        <v>265</v>
      </c>
      <c r="B315" s="126"/>
      <c r="C315" s="27">
        <f>SUM(C311:C314)</f>
        <v>617</v>
      </c>
      <c r="D315" s="46">
        <f>SUM(D311:D314)</f>
        <v>0</v>
      </c>
      <c r="E315" s="44"/>
      <c r="F315" s="93" t="str">
        <f t="shared" si="23"/>
        <v/>
      </c>
      <c r="G315" s="95"/>
      <c r="H315" s="95"/>
    </row>
    <row r="316" spans="1:8" s="3" customFormat="1" ht="15" customHeight="1" x14ac:dyDescent="0.25">
      <c r="A316" s="131" t="s">
        <v>266</v>
      </c>
      <c r="B316" s="61" t="s">
        <v>3</v>
      </c>
      <c r="C316" s="9">
        <v>31</v>
      </c>
      <c r="D316" s="43"/>
      <c r="E316" s="44">
        <f t="shared" si="22"/>
        <v>0</v>
      </c>
      <c r="F316" s="93" t="str">
        <f t="shared" si="23"/>
        <v>Veuillez compléter de prix</v>
      </c>
      <c r="G316" s="95"/>
      <c r="H316" s="95"/>
    </row>
    <row r="317" spans="1:8" s="3" customFormat="1" ht="15" customHeight="1" x14ac:dyDescent="0.25">
      <c r="A317" s="132"/>
      <c r="B317" s="61" t="s">
        <v>2</v>
      </c>
      <c r="C317" s="9">
        <v>64</v>
      </c>
      <c r="D317" s="43"/>
      <c r="E317" s="44">
        <f t="shared" si="22"/>
        <v>0</v>
      </c>
      <c r="F317" s="93" t="str">
        <f t="shared" si="23"/>
        <v>Veuillez compléter de prix</v>
      </c>
      <c r="G317" s="95"/>
      <c r="H317" s="95"/>
    </row>
    <row r="318" spans="1:8" s="3" customFormat="1" x14ac:dyDescent="0.25">
      <c r="A318" s="132"/>
      <c r="B318" s="61" t="s">
        <v>10</v>
      </c>
      <c r="C318" s="9">
        <v>191</v>
      </c>
      <c r="D318" s="43"/>
      <c r="E318" s="44">
        <f t="shared" si="22"/>
        <v>0</v>
      </c>
      <c r="F318" s="93" t="str">
        <f t="shared" si="23"/>
        <v>Veuillez compléter de prix</v>
      </c>
      <c r="G318" s="95"/>
      <c r="H318" s="95"/>
    </row>
    <row r="319" spans="1:8" s="3" customFormat="1" x14ac:dyDescent="0.25">
      <c r="A319" s="132"/>
      <c r="B319" s="61" t="s">
        <v>435</v>
      </c>
      <c r="C319" s="9">
        <v>61</v>
      </c>
      <c r="D319" s="43"/>
      <c r="E319" s="44">
        <f t="shared" si="22"/>
        <v>0</v>
      </c>
      <c r="F319" s="93" t="str">
        <f t="shared" ref="F319" si="24">IF(D319="","Veuillez compléter de prix","")</f>
        <v>Veuillez compléter de prix</v>
      </c>
      <c r="G319" s="95"/>
      <c r="H319" s="95"/>
    </row>
    <row r="320" spans="1:8" s="3" customFormat="1" x14ac:dyDescent="0.25">
      <c r="A320" s="132"/>
      <c r="B320" s="61" t="s">
        <v>4</v>
      </c>
      <c r="C320" s="9">
        <v>48</v>
      </c>
      <c r="D320" s="43"/>
      <c r="E320" s="44">
        <f t="shared" si="22"/>
        <v>0</v>
      </c>
      <c r="F320" s="93" t="str">
        <f t="shared" si="23"/>
        <v>Veuillez compléter de prix</v>
      </c>
      <c r="G320" s="95"/>
      <c r="H320" s="95"/>
    </row>
    <row r="321" spans="1:8" s="3" customFormat="1" x14ac:dyDescent="0.25">
      <c r="A321" s="125" t="s">
        <v>267</v>
      </c>
      <c r="B321" s="126"/>
      <c r="C321" s="27">
        <f>SUM(C316:C320)</f>
        <v>395</v>
      </c>
      <c r="D321" s="46">
        <f>SUM(D316:D320)</f>
        <v>0</v>
      </c>
      <c r="E321" s="44"/>
      <c r="F321" s="93" t="str">
        <f t="shared" si="23"/>
        <v/>
      </c>
      <c r="G321" s="95"/>
      <c r="H321" s="95"/>
    </row>
    <row r="322" spans="1:8" s="3" customFormat="1" ht="15" customHeight="1" x14ac:dyDescent="0.25">
      <c r="A322" s="131" t="s">
        <v>268</v>
      </c>
      <c r="B322" s="61" t="s">
        <v>5</v>
      </c>
      <c r="C322" s="9">
        <v>388.35</v>
      </c>
      <c r="D322" s="43"/>
      <c r="E322" s="44">
        <f t="shared" si="22"/>
        <v>0</v>
      </c>
      <c r="F322" s="93" t="str">
        <f t="shared" si="23"/>
        <v>Veuillez compléter de prix</v>
      </c>
      <c r="G322" s="95"/>
      <c r="H322" s="95"/>
    </row>
    <row r="323" spans="1:8" s="3" customFormat="1" ht="15" customHeight="1" x14ac:dyDescent="0.25">
      <c r="A323" s="132"/>
      <c r="B323" s="61" t="s">
        <v>3</v>
      </c>
      <c r="C323" s="9">
        <v>1816</v>
      </c>
      <c r="D323" s="43"/>
      <c r="E323" s="44">
        <f t="shared" si="22"/>
        <v>0</v>
      </c>
      <c r="F323" s="93" t="str">
        <f t="shared" si="23"/>
        <v>Veuillez compléter de prix</v>
      </c>
      <c r="G323" s="95"/>
      <c r="H323" s="95"/>
    </row>
    <row r="324" spans="1:8" s="3" customFormat="1" ht="15" customHeight="1" x14ac:dyDescent="0.25">
      <c r="A324" s="132"/>
      <c r="B324" s="61" t="s">
        <v>402</v>
      </c>
      <c r="C324" s="9">
        <v>30</v>
      </c>
      <c r="D324" s="43"/>
      <c r="E324" s="44">
        <f t="shared" si="22"/>
        <v>0</v>
      </c>
      <c r="F324" s="93" t="str">
        <f t="shared" ref="F324" si="25">IF(D324="","Veuillez compléter de prix","")</f>
        <v>Veuillez compléter de prix</v>
      </c>
      <c r="G324" s="95"/>
      <c r="H324" s="95"/>
    </row>
    <row r="325" spans="1:8" s="3" customFormat="1" x14ac:dyDescent="0.25">
      <c r="A325" s="132"/>
      <c r="B325" s="61" t="s">
        <v>2</v>
      </c>
      <c r="C325" s="9">
        <v>511</v>
      </c>
      <c r="D325" s="43"/>
      <c r="E325" s="44">
        <f t="shared" si="22"/>
        <v>0</v>
      </c>
      <c r="F325" s="93" t="str">
        <f t="shared" si="23"/>
        <v>Veuillez compléter de prix</v>
      </c>
      <c r="G325" s="95"/>
      <c r="H325" s="95"/>
    </row>
    <row r="326" spans="1:8" s="3" customFormat="1" x14ac:dyDescent="0.25">
      <c r="A326" s="132"/>
      <c r="B326" s="61" t="s">
        <v>4</v>
      </c>
      <c r="C326" s="9">
        <v>213</v>
      </c>
      <c r="D326" s="43"/>
      <c r="E326" s="44">
        <f t="shared" si="22"/>
        <v>0</v>
      </c>
      <c r="F326" s="93" t="str">
        <f t="shared" si="23"/>
        <v>Veuillez compléter de prix</v>
      </c>
      <c r="G326" s="95"/>
      <c r="H326" s="95"/>
    </row>
    <row r="327" spans="1:8" s="3" customFormat="1" x14ac:dyDescent="0.25">
      <c r="A327" s="125" t="s">
        <v>269</v>
      </c>
      <c r="B327" s="126"/>
      <c r="C327" s="27">
        <f>SUM(C322:C326)</f>
        <v>2958.35</v>
      </c>
      <c r="D327" s="46">
        <f>SUM(D322:D326)</f>
        <v>0</v>
      </c>
      <c r="E327" s="44"/>
      <c r="F327" s="93" t="str">
        <f t="shared" si="23"/>
        <v/>
      </c>
      <c r="G327" s="95"/>
      <c r="H327" s="95"/>
    </row>
    <row r="328" spans="1:8" s="3" customFormat="1" ht="15" customHeight="1" x14ac:dyDescent="0.25">
      <c r="A328" s="131" t="s">
        <v>270</v>
      </c>
      <c r="B328" s="61" t="s">
        <v>3</v>
      </c>
      <c r="C328" s="9">
        <v>323</v>
      </c>
      <c r="D328" s="43"/>
      <c r="E328" s="44">
        <f t="shared" si="22"/>
        <v>0</v>
      </c>
      <c r="F328" s="93" t="str">
        <f t="shared" si="23"/>
        <v>Veuillez compléter de prix</v>
      </c>
      <c r="G328" s="95"/>
      <c r="H328" s="95"/>
    </row>
    <row r="329" spans="1:8" s="3" customFormat="1" x14ac:dyDescent="0.25">
      <c r="A329" s="132"/>
      <c r="B329" s="61" t="s">
        <v>2</v>
      </c>
      <c r="C329" s="9">
        <v>31</v>
      </c>
      <c r="D329" s="43"/>
      <c r="E329" s="44">
        <f t="shared" si="22"/>
        <v>0</v>
      </c>
      <c r="F329" s="93" t="str">
        <f t="shared" si="23"/>
        <v>Veuillez compléter de prix</v>
      </c>
      <c r="G329" s="95"/>
      <c r="H329" s="95"/>
    </row>
    <row r="330" spans="1:8" s="3" customFormat="1" x14ac:dyDescent="0.25">
      <c r="A330" s="132"/>
      <c r="B330" s="61" t="s">
        <v>4</v>
      </c>
      <c r="C330" s="9">
        <v>28</v>
      </c>
      <c r="D330" s="43"/>
      <c r="E330" s="44">
        <f t="shared" si="22"/>
        <v>0</v>
      </c>
      <c r="F330" s="93" t="str">
        <f t="shared" ref="F330" si="26">IF(D330="","Veuillez compléter de prix","")</f>
        <v>Veuillez compléter de prix</v>
      </c>
      <c r="G330" s="95"/>
      <c r="H330" s="95"/>
    </row>
    <row r="331" spans="1:8" s="3" customFormat="1" x14ac:dyDescent="0.25">
      <c r="A331" s="133"/>
      <c r="B331" s="61" t="s">
        <v>6</v>
      </c>
      <c r="C331" s="9">
        <v>28</v>
      </c>
      <c r="D331" s="43"/>
      <c r="E331" s="44">
        <f t="shared" si="22"/>
        <v>0</v>
      </c>
      <c r="F331" s="93" t="str">
        <f t="shared" si="23"/>
        <v>Veuillez compléter de prix</v>
      </c>
      <c r="G331" s="95"/>
      <c r="H331" s="95"/>
    </row>
    <row r="332" spans="1:8" s="3" customFormat="1" x14ac:dyDescent="0.25">
      <c r="A332" s="125" t="s">
        <v>271</v>
      </c>
      <c r="B332" s="126"/>
      <c r="C332" s="27">
        <f>SUM(C328:C331)</f>
        <v>410</v>
      </c>
      <c r="D332" s="46">
        <f>SUM(D328:D331)</f>
        <v>0</v>
      </c>
      <c r="E332" s="44"/>
      <c r="F332" s="93" t="str">
        <f t="shared" si="23"/>
        <v/>
      </c>
      <c r="G332" s="95"/>
      <c r="H332" s="95"/>
    </row>
    <row r="333" spans="1:8" s="3" customFormat="1" ht="15" customHeight="1" x14ac:dyDescent="0.25">
      <c r="A333" s="131" t="s">
        <v>272</v>
      </c>
      <c r="B333" s="61" t="s">
        <v>5</v>
      </c>
      <c r="C333" s="9">
        <v>32</v>
      </c>
      <c r="D333" s="43"/>
      <c r="E333" s="44">
        <f t="shared" si="22"/>
        <v>0</v>
      </c>
      <c r="F333" s="93" t="str">
        <f t="shared" si="23"/>
        <v>Veuillez compléter de prix</v>
      </c>
      <c r="G333" s="95"/>
      <c r="H333" s="95"/>
    </row>
    <row r="334" spans="1:8" s="3" customFormat="1" ht="15" customHeight="1" x14ac:dyDescent="0.25">
      <c r="A334" s="132"/>
      <c r="B334" s="61" t="s">
        <v>3</v>
      </c>
      <c r="C334" s="9">
        <v>30</v>
      </c>
      <c r="D334" s="43"/>
      <c r="E334" s="44">
        <f t="shared" si="22"/>
        <v>0</v>
      </c>
      <c r="F334" s="93" t="str">
        <f t="shared" si="23"/>
        <v>Veuillez compléter de prix</v>
      </c>
      <c r="G334" s="95"/>
      <c r="H334" s="95"/>
    </row>
    <row r="335" spans="1:8" s="3" customFormat="1" ht="15" customHeight="1" x14ac:dyDescent="0.25">
      <c r="A335" s="132"/>
      <c r="B335" s="61" t="s">
        <v>2</v>
      </c>
      <c r="C335" s="9">
        <v>29</v>
      </c>
      <c r="D335" s="43"/>
      <c r="E335" s="44">
        <f t="shared" si="22"/>
        <v>0</v>
      </c>
      <c r="F335" s="66"/>
      <c r="G335" s="67"/>
      <c r="H335" s="67"/>
    </row>
    <row r="336" spans="1:8" s="3" customFormat="1" x14ac:dyDescent="0.25">
      <c r="A336" s="132"/>
      <c r="B336" s="61" t="s">
        <v>4</v>
      </c>
      <c r="C336" s="9">
        <v>20</v>
      </c>
      <c r="D336" s="43"/>
      <c r="E336" s="44">
        <f t="shared" si="22"/>
        <v>0</v>
      </c>
      <c r="F336" s="93" t="str">
        <f t="shared" si="23"/>
        <v>Veuillez compléter de prix</v>
      </c>
      <c r="G336" s="95"/>
      <c r="H336" s="95"/>
    </row>
    <row r="337" spans="1:8" s="3" customFormat="1" x14ac:dyDescent="0.25">
      <c r="A337" s="132"/>
      <c r="B337" s="61" t="s">
        <v>6</v>
      </c>
      <c r="C337" s="9">
        <v>35</v>
      </c>
      <c r="D337" s="43"/>
      <c r="E337" s="44">
        <f t="shared" si="22"/>
        <v>0</v>
      </c>
      <c r="F337" s="93" t="str">
        <f t="shared" si="23"/>
        <v>Veuillez compléter de prix</v>
      </c>
      <c r="G337" s="95"/>
      <c r="H337" s="95"/>
    </row>
    <row r="338" spans="1:8" s="3" customFormat="1" x14ac:dyDescent="0.25">
      <c r="A338" s="125" t="s">
        <v>273</v>
      </c>
      <c r="B338" s="126"/>
      <c r="C338" s="27">
        <f>SUM(C333:C337)</f>
        <v>146</v>
      </c>
      <c r="D338" s="46">
        <f>SUM(D333:D337)</f>
        <v>0</v>
      </c>
      <c r="E338" s="44"/>
      <c r="F338" s="93" t="str">
        <f t="shared" si="23"/>
        <v/>
      </c>
      <c r="G338" s="95"/>
      <c r="H338" s="95"/>
    </row>
    <row r="339" spans="1:8" s="3" customFormat="1" ht="15" customHeight="1" x14ac:dyDescent="0.25">
      <c r="A339" s="131" t="s">
        <v>274</v>
      </c>
      <c r="B339" s="61" t="s">
        <v>5</v>
      </c>
      <c r="C339" s="9">
        <v>26</v>
      </c>
      <c r="D339" s="43"/>
      <c r="E339" s="44">
        <f t="shared" si="22"/>
        <v>0</v>
      </c>
      <c r="F339" s="93" t="str">
        <f t="shared" si="23"/>
        <v>Veuillez compléter de prix</v>
      </c>
      <c r="G339" s="95"/>
      <c r="H339" s="95"/>
    </row>
    <row r="340" spans="1:8" s="3" customFormat="1" ht="15" customHeight="1" x14ac:dyDescent="0.25">
      <c r="A340" s="132"/>
      <c r="B340" s="61" t="s">
        <v>3</v>
      </c>
      <c r="C340" s="9">
        <v>72</v>
      </c>
      <c r="D340" s="43"/>
      <c r="E340" s="44">
        <f t="shared" si="22"/>
        <v>0</v>
      </c>
      <c r="F340" s="93" t="str">
        <f t="shared" si="23"/>
        <v>Veuillez compléter de prix</v>
      </c>
      <c r="G340" s="95"/>
      <c r="H340" s="95"/>
    </row>
    <row r="341" spans="1:8" s="3" customFormat="1" ht="15" customHeight="1" x14ac:dyDescent="0.25">
      <c r="A341" s="132"/>
      <c r="B341" s="61" t="s">
        <v>2</v>
      </c>
      <c r="C341" s="9">
        <v>8</v>
      </c>
      <c r="D341" s="43"/>
      <c r="E341" s="44">
        <f t="shared" si="22"/>
        <v>0</v>
      </c>
      <c r="F341" s="93" t="str">
        <f t="shared" si="23"/>
        <v>Veuillez compléter de prix</v>
      </c>
      <c r="G341" s="95"/>
      <c r="H341" s="95"/>
    </row>
    <row r="342" spans="1:8" s="3" customFormat="1" x14ac:dyDescent="0.25">
      <c r="A342" s="132"/>
      <c r="B342" s="61" t="s">
        <v>4</v>
      </c>
      <c r="C342" s="9">
        <v>11</v>
      </c>
      <c r="D342" s="43"/>
      <c r="E342" s="44">
        <f t="shared" ref="E342:E343" si="27">+D342/C342</f>
        <v>0</v>
      </c>
      <c r="F342" s="93" t="str">
        <f t="shared" si="23"/>
        <v>Veuillez compléter de prix</v>
      </c>
      <c r="G342" s="95"/>
      <c r="H342" s="95"/>
    </row>
    <row r="343" spans="1:8" s="3" customFormat="1" x14ac:dyDescent="0.25">
      <c r="A343" s="132"/>
      <c r="B343" s="61" t="s">
        <v>6</v>
      </c>
      <c r="C343" s="9">
        <v>17</v>
      </c>
      <c r="D343" s="43"/>
      <c r="E343" s="44">
        <f t="shared" si="27"/>
        <v>0</v>
      </c>
      <c r="F343" s="93" t="str">
        <f t="shared" si="23"/>
        <v>Veuillez compléter de prix</v>
      </c>
      <c r="G343" s="95"/>
      <c r="H343" s="95"/>
    </row>
    <row r="344" spans="1:8" s="3" customFormat="1" x14ac:dyDescent="0.25">
      <c r="A344" s="125" t="s">
        <v>275</v>
      </c>
      <c r="B344" s="126"/>
      <c r="C344" s="27">
        <f>SUM(C339:C343)</f>
        <v>134</v>
      </c>
      <c r="D344" s="46">
        <f>SUM(D339:D343)</f>
        <v>0</v>
      </c>
      <c r="E344" s="44"/>
      <c r="F344" s="93" t="str">
        <f t="shared" si="23"/>
        <v/>
      </c>
      <c r="G344" s="95"/>
      <c r="H344" s="95"/>
    </row>
    <row r="345" spans="1:8" s="3" customFormat="1" x14ac:dyDescent="0.25">
      <c r="A345" s="131" t="s">
        <v>431</v>
      </c>
      <c r="B345" s="9" t="s">
        <v>5</v>
      </c>
      <c r="C345" s="9">
        <v>88</v>
      </c>
      <c r="D345" s="43"/>
      <c r="E345" s="44">
        <f t="shared" ref="E345:E349" si="28">+D345/C345</f>
        <v>0</v>
      </c>
      <c r="F345" s="93" t="str">
        <f t="shared" si="23"/>
        <v>Veuillez compléter de prix</v>
      </c>
      <c r="G345" s="94"/>
      <c r="H345" s="94"/>
    </row>
    <row r="346" spans="1:8" s="3" customFormat="1" x14ac:dyDescent="0.25">
      <c r="A346" s="132"/>
      <c r="B346" s="9" t="s">
        <v>3</v>
      </c>
      <c r="C346" s="9">
        <v>779</v>
      </c>
      <c r="D346" s="43"/>
      <c r="E346" s="44">
        <f t="shared" si="28"/>
        <v>0</v>
      </c>
      <c r="F346" s="93" t="str">
        <f t="shared" si="23"/>
        <v>Veuillez compléter de prix</v>
      </c>
      <c r="G346" s="94"/>
      <c r="H346" s="94"/>
    </row>
    <row r="347" spans="1:8" s="3" customFormat="1" x14ac:dyDescent="0.25">
      <c r="A347" s="132"/>
      <c r="B347" s="9" t="s">
        <v>146</v>
      </c>
      <c r="C347" s="9">
        <v>218</v>
      </c>
      <c r="D347" s="43"/>
      <c r="E347" s="44">
        <f t="shared" si="28"/>
        <v>0</v>
      </c>
      <c r="F347" s="93" t="str">
        <f t="shared" si="23"/>
        <v>Veuillez compléter de prix</v>
      </c>
      <c r="G347" s="94"/>
      <c r="H347" s="94"/>
    </row>
    <row r="348" spans="1:8" s="3" customFormat="1" x14ac:dyDescent="0.25">
      <c r="A348" s="132"/>
      <c r="B348" s="9" t="s">
        <v>4</v>
      </c>
      <c r="C348" s="9">
        <v>92</v>
      </c>
      <c r="D348" s="43"/>
      <c r="E348" s="44">
        <f t="shared" si="28"/>
        <v>0</v>
      </c>
      <c r="F348" s="93" t="str">
        <f t="shared" si="23"/>
        <v>Veuillez compléter de prix</v>
      </c>
      <c r="G348" s="94"/>
      <c r="H348" s="94"/>
    </row>
    <row r="349" spans="1:8" s="3" customFormat="1" x14ac:dyDescent="0.25">
      <c r="A349" s="133"/>
      <c r="B349" s="9" t="s">
        <v>6</v>
      </c>
      <c r="C349" s="9">
        <v>108</v>
      </c>
      <c r="D349" s="43"/>
      <c r="E349" s="44">
        <f t="shared" si="28"/>
        <v>0</v>
      </c>
      <c r="F349" s="93" t="str">
        <f t="shared" si="23"/>
        <v>Veuillez compléter de prix</v>
      </c>
      <c r="G349" s="94"/>
      <c r="H349" s="94"/>
    </row>
    <row r="350" spans="1:8" s="3" customFormat="1" x14ac:dyDescent="0.25">
      <c r="A350" s="125" t="s">
        <v>145</v>
      </c>
      <c r="B350" s="126"/>
      <c r="C350" s="27">
        <f>SUM(C345:C349)</f>
        <v>1285</v>
      </c>
      <c r="D350" s="46">
        <f>SUM(D345:D349)</f>
        <v>0</v>
      </c>
      <c r="E350" s="44"/>
      <c r="F350" s="93" t="str">
        <f t="shared" si="23"/>
        <v/>
      </c>
      <c r="G350" s="94"/>
      <c r="H350" s="94"/>
    </row>
    <row r="351" spans="1:8" x14ac:dyDescent="0.25">
      <c r="A351" s="75" t="s">
        <v>432</v>
      </c>
      <c r="B351" s="9" t="s">
        <v>3</v>
      </c>
      <c r="C351" s="9">
        <v>33.6</v>
      </c>
      <c r="D351" s="43"/>
      <c r="E351" s="44">
        <f t="shared" ref="E351" si="29">+D351/C351</f>
        <v>0</v>
      </c>
      <c r="F351" s="1" t="str">
        <f t="shared" ref="F351" si="30">IF(D351="","Veuillez compléter ce prix","")</f>
        <v>Veuillez compléter ce prix</v>
      </c>
      <c r="G351" s="92"/>
      <c r="H351" s="92"/>
    </row>
    <row r="352" spans="1:8" x14ac:dyDescent="0.25">
      <c r="A352" s="125" t="s">
        <v>433</v>
      </c>
      <c r="B352" s="126"/>
      <c r="C352" s="27">
        <f>SUM(C351:C351)</f>
        <v>33.6</v>
      </c>
      <c r="D352" s="46">
        <f>SUM(D351:D351)</f>
        <v>0</v>
      </c>
      <c r="E352" s="44"/>
    </row>
    <row r="353" spans="1:8" x14ac:dyDescent="0.25">
      <c r="A353" s="134" t="s">
        <v>277</v>
      </c>
      <c r="B353" s="9" t="s">
        <v>3</v>
      </c>
      <c r="C353" s="9">
        <v>26</v>
      </c>
      <c r="D353" s="43"/>
      <c r="E353" s="44">
        <f t="shared" ref="E353:E355" si="31">+D353/C353</f>
        <v>0</v>
      </c>
      <c r="F353" s="1" t="str">
        <f t="shared" ref="F353:F360" si="32">IF(D353="","Veuillez compléter ce prix","")</f>
        <v>Veuillez compléter ce prix</v>
      </c>
      <c r="G353" s="92"/>
      <c r="H353" s="92"/>
    </row>
    <row r="354" spans="1:8" x14ac:dyDescent="0.25">
      <c r="A354" s="134"/>
      <c r="B354" s="9" t="s">
        <v>2</v>
      </c>
      <c r="C354" s="9">
        <v>241</v>
      </c>
      <c r="D354" s="43"/>
      <c r="E354" s="44">
        <f t="shared" si="31"/>
        <v>0</v>
      </c>
      <c r="F354" s="1" t="str">
        <f t="shared" ref="F354" si="33">IF(D354="","Veuillez compléter ce prix","")</f>
        <v>Veuillez compléter ce prix</v>
      </c>
      <c r="G354" s="92"/>
      <c r="H354" s="92"/>
    </row>
    <row r="355" spans="1:8" x14ac:dyDescent="0.25">
      <c r="A355" s="134"/>
      <c r="B355" s="9" t="s">
        <v>4</v>
      </c>
      <c r="C355" s="9">
        <v>135</v>
      </c>
      <c r="D355" s="43"/>
      <c r="E355" s="44">
        <f t="shared" si="31"/>
        <v>0</v>
      </c>
      <c r="F355" s="1" t="str">
        <f t="shared" si="32"/>
        <v>Veuillez compléter ce prix</v>
      </c>
      <c r="G355" s="92"/>
      <c r="H355" s="92"/>
    </row>
    <row r="356" spans="1:8" x14ac:dyDescent="0.25">
      <c r="A356" s="125" t="s">
        <v>408</v>
      </c>
      <c r="B356" s="126"/>
      <c r="C356" s="27">
        <f>SUBTOTAL(9,C353:C355)</f>
        <v>402</v>
      </c>
      <c r="D356" s="46">
        <f>SUBTOTAL(9,D355:D355)</f>
        <v>0</v>
      </c>
      <c r="E356" s="44"/>
      <c r="F356" s="1" t="str">
        <f t="shared" si="32"/>
        <v/>
      </c>
      <c r="G356" s="92"/>
      <c r="H356" s="92"/>
    </row>
    <row r="357" spans="1:8" x14ac:dyDescent="0.25">
      <c r="A357" s="127" t="s">
        <v>278</v>
      </c>
      <c r="B357" s="9" t="s">
        <v>3</v>
      </c>
      <c r="C357" s="9">
        <v>273.56</v>
      </c>
      <c r="D357" s="43"/>
      <c r="E357" s="44">
        <f t="shared" ref="E357:E358" si="34">+D357/C357</f>
        <v>0</v>
      </c>
      <c r="F357" s="1" t="str">
        <f t="shared" si="32"/>
        <v>Veuillez compléter ce prix</v>
      </c>
      <c r="G357" s="92"/>
      <c r="H357" s="92"/>
    </row>
    <row r="358" spans="1:8" x14ac:dyDescent="0.25">
      <c r="A358" s="128"/>
      <c r="B358" s="9" t="s">
        <v>2</v>
      </c>
      <c r="C358" s="9">
        <v>84</v>
      </c>
      <c r="D358" s="43"/>
      <c r="E358" s="44">
        <f t="shared" si="34"/>
        <v>0</v>
      </c>
      <c r="F358" s="1" t="str">
        <f t="shared" ref="F358" si="35">IF(D358="","Veuillez compléter ce prix","")</f>
        <v>Veuillez compléter ce prix</v>
      </c>
      <c r="G358" s="92"/>
      <c r="H358" s="92"/>
    </row>
    <row r="359" spans="1:8" x14ac:dyDescent="0.25">
      <c r="A359" s="125" t="s">
        <v>284</v>
      </c>
      <c r="B359" s="126"/>
      <c r="C359" s="27">
        <f>SUM(C357:C358)</f>
        <v>357.56</v>
      </c>
      <c r="D359" s="46">
        <f>SUM(D357:D357)</f>
        <v>0</v>
      </c>
      <c r="E359" s="44"/>
      <c r="F359" s="1" t="str">
        <f t="shared" si="32"/>
        <v/>
      </c>
      <c r="G359" s="92"/>
      <c r="H359" s="92"/>
    </row>
    <row r="360" spans="1:8" x14ac:dyDescent="0.25">
      <c r="A360" s="129" t="s">
        <v>281</v>
      </c>
      <c r="B360" s="9" t="s">
        <v>3</v>
      </c>
      <c r="C360" s="9">
        <v>110</v>
      </c>
      <c r="D360" s="43"/>
      <c r="E360" s="44">
        <f t="shared" ref="E360:E361" si="36">+D360/C360</f>
        <v>0</v>
      </c>
      <c r="F360" s="1" t="str">
        <f t="shared" si="32"/>
        <v>Veuillez compléter ce prix</v>
      </c>
      <c r="G360" s="92"/>
      <c r="H360" s="92"/>
    </row>
    <row r="361" spans="1:8" x14ac:dyDescent="0.25">
      <c r="A361" s="130"/>
      <c r="B361" s="9" t="s">
        <v>2</v>
      </c>
      <c r="C361" s="9">
        <v>125</v>
      </c>
      <c r="D361" s="43"/>
      <c r="E361" s="44">
        <f t="shared" si="36"/>
        <v>0</v>
      </c>
      <c r="F361" s="1" t="str">
        <f t="shared" ref="F361" si="37">IF(D361="","Veuillez compléter ce prix","")</f>
        <v>Veuillez compléter ce prix</v>
      </c>
      <c r="G361" s="92"/>
      <c r="H361" s="92"/>
    </row>
    <row r="362" spans="1:8" x14ac:dyDescent="0.25">
      <c r="A362" s="97" t="s">
        <v>288</v>
      </c>
      <c r="B362" s="98"/>
      <c r="C362" s="10">
        <f>SUM(C360:C361)</f>
        <v>235</v>
      </c>
      <c r="D362" s="11">
        <f>SUM(D360:D360)</f>
        <v>0</v>
      </c>
      <c r="E362" s="14"/>
    </row>
    <row r="363" spans="1:8" ht="15.75" thickBot="1" x14ac:dyDescent="0.3">
      <c r="A363" s="99" t="s">
        <v>11</v>
      </c>
      <c r="B363" s="100"/>
      <c r="C363" s="8">
        <f>SUM(C362,C359,C356,C352,C350,C344,C338,C332,C327,C321,C315,C310,C305,C299,C292,C284,C277,C270,C267,C263,C259,C254,C250,C245,C241,C234,C230,C226,C223,C219,C216,C213,C207,C202,C199,C194,C192,C187,C181,C178,C174,C169,C164,C161,C154,C149,C144,C138,C136,C131,C128,C121,C116,C112,C106,C100,C95,C90,C84,C82,C78,C72,C67,C65,C60,C56,C52,C46,C41,C35,C29,C24,C18,C13,C10)</f>
        <v>52834.520000000004</v>
      </c>
      <c r="D363" s="12">
        <f>SUM(D362,D359,D356,D352,D350,D344,D338,D332,D327,D321,D315,D310,D305,D299,D292,D284,D277,D270,D267,D263,D259,D254,D250,D245,D241,D234,D230,D226,D223,D219,D216,D213,D207,D202,D199,D194,D192,D187,D181,D178,D174,D169,D164,D161,D154,D149,D144,D138,D136,D131,D128,D121,D116,D112,D106,D100,D95,D90,D84,D82,D78,D72,D67,D65,D60,D56,D52,D46,D41,D35,D29,D24,D18,D13,D10)</f>
        <v>0</v>
      </c>
      <c r="E363" s="13"/>
    </row>
    <row r="364" spans="1:8" ht="15.75" thickTop="1" x14ac:dyDescent="0.25"/>
    <row r="365" spans="1:8" ht="15.75" thickBot="1" x14ac:dyDescent="0.3"/>
    <row r="366" spans="1:8" ht="19.5" thickTop="1" x14ac:dyDescent="0.25">
      <c r="A366" s="103" t="s">
        <v>135</v>
      </c>
      <c r="B366" s="104"/>
      <c r="C366" s="104"/>
      <c r="D366" s="104"/>
      <c r="E366" s="105"/>
    </row>
    <row r="367" spans="1:8" x14ac:dyDescent="0.25">
      <c r="A367" s="26"/>
      <c r="B367" s="7" t="s">
        <v>0</v>
      </c>
      <c r="C367" s="7" t="s">
        <v>438</v>
      </c>
      <c r="D367" s="7" t="s">
        <v>13</v>
      </c>
      <c r="E367" s="7" t="s">
        <v>12</v>
      </c>
    </row>
    <row r="368" spans="1:8" x14ac:dyDescent="0.25">
      <c r="A368" s="110" t="s">
        <v>250</v>
      </c>
      <c r="B368" s="5" t="s">
        <v>3</v>
      </c>
      <c r="C368" s="9">
        <v>105</v>
      </c>
      <c r="D368" s="6"/>
      <c r="E368" s="14">
        <f t="shared" ref="E368:E369" si="38">+D368/C368</f>
        <v>0</v>
      </c>
      <c r="F368" s="1" t="str">
        <f t="shared" ref="F368" si="39">IF(D368="","Veuillez compléter ce prix","")</f>
        <v>Veuillez compléter ce prix</v>
      </c>
      <c r="G368" s="124"/>
      <c r="H368" s="124"/>
    </row>
    <row r="369" spans="1:8" x14ac:dyDescent="0.25">
      <c r="A369" s="108"/>
      <c r="B369" s="5" t="s">
        <v>2</v>
      </c>
      <c r="C369" s="9">
        <v>286.56</v>
      </c>
      <c r="D369" s="6"/>
      <c r="E369" s="14">
        <f t="shared" si="38"/>
        <v>0</v>
      </c>
      <c r="F369" s="1" t="str">
        <f t="shared" ref="F369" si="40">IF(D369="","Veuillez compléter ce prix","")</f>
        <v>Veuillez compléter ce prix</v>
      </c>
      <c r="G369" s="124"/>
      <c r="H369" s="124"/>
    </row>
    <row r="370" spans="1:8" x14ac:dyDescent="0.25">
      <c r="A370" s="97" t="s">
        <v>285</v>
      </c>
      <c r="B370" s="98"/>
      <c r="C370" s="10">
        <f>SUM(C368:C369)</f>
        <v>391.56</v>
      </c>
      <c r="D370" s="11">
        <f>SUM(D368:D368)</f>
        <v>0</v>
      </c>
      <c r="E370" s="14"/>
    </row>
    <row r="371" spans="1:8" x14ac:dyDescent="0.25">
      <c r="A371" s="106" t="s">
        <v>279</v>
      </c>
      <c r="B371" s="5" t="s">
        <v>3</v>
      </c>
      <c r="C371" s="9">
        <v>99</v>
      </c>
      <c r="D371" s="6"/>
      <c r="E371" s="14">
        <f t="shared" ref="E371:E372" si="41">+D371/C371</f>
        <v>0</v>
      </c>
      <c r="F371" s="1" t="str">
        <f t="shared" ref="F371:F372" si="42">IF(D371="","Veuillez compléter ce prix","")</f>
        <v>Veuillez compléter ce prix</v>
      </c>
      <c r="G371" s="92"/>
      <c r="H371" s="92"/>
    </row>
    <row r="372" spans="1:8" x14ac:dyDescent="0.25">
      <c r="A372" s="114"/>
      <c r="B372" s="5" t="s">
        <v>2</v>
      </c>
      <c r="C372" s="9">
        <v>272.92</v>
      </c>
      <c r="D372" s="6"/>
      <c r="E372" s="14">
        <f t="shared" si="41"/>
        <v>0</v>
      </c>
      <c r="F372" s="1" t="str">
        <f t="shared" si="42"/>
        <v>Veuillez compléter ce prix</v>
      </c>
      <c r="G372" s="92"/>
      <c r="H372" s="92"/>
    </row>
    <row r="373" spans="1:8" x14ac:dyDescent="0.25">
      <c r="A373" s="97" t="s">
        <v>286</v>
      </c>
      <c r="B373" s="98"/>
      <c r="C373" s="10">
        <f>SUM(C371:C372)</f>
        <v>371.92</v>
      </c>
      <c r="D373" s="11">
        <f>SUM(D371:D371)</f>
        <v>0</v>
      </c>
      <c r="E373" s="14"/>
    </row>
    <row r="374" spans="1:8" x14ac:dyDescent="0.25">
      <c r="A374" s="106" t="s">
        <v>280</v>
      </c>
      <c r="B374" s="5" t="s">
        <v>3</v>
      </c>
      <c r="C374" s="9">
        <v>225</v>
      </c>
      <c r="D374" s="6"/>
      <c r="E374" s="14">
        <f t="shared" ref="E374:E375" si="43">+D374/C374</f>
        <v>0</v>
      </c>
      <c r="F374" s="1" t="str">
        <f t="shared" ref="F374:F375" si="44">IF(D374="","Veuillez compléter ce prix","")</f>
        <v>Veuillez compléter ce prix</v>
      </c>
      <c r="G374" s="92"/>
      <c r="H374" s="92"/>
    </row>
    <row r="375" spans="1:8" x14ac:dyDescent="0.25">
      <c r="A375" s="114"/>
      <c r="B375" s="5" t="s">
        <v>2</v>
      </c>
      <c r="C375" s="9">
        <v>40</v>
      </c>
      <c r="D375" s="6"/>
      <c r="E375" s="14">
        <f t="shared" si="43"/>
        <v>0</v>
      </c>
      <c r="F375" s="1" t="str">
        <f t="shared" si="44"/>
        <v>Veuillez compléter ce prix</v>
      </c>
      <c r="G375" s="92"/>
      <c r="H375" s="92"/>
    </row>
    <row r="376" spans="1:8" x14ac:dyDescent="0.25">
      <c r="A376" s="97" t="s">
        <v>287</v>
      </c>
      <c r="B376" s="98"/>
      <c r="C376" s="10">
        <f>SUM(C374:C375)</f>
        <v>265</v>
      </c>
      <c r="D376" s="11">
        <f>SUM(D374:D374)</f>
        <v>0</v>
      </c>
      <c r="E376" s="14"/>
    </row>
    <row r="377" spans="1:8" x14ac:dyDescent="0.25">
      <c r="A377" s="110" t="s">
        <v>282</v>
      </c>
      <c r="B377" s="5" t="s">
        <v>3</v>
      </c>
      <c r="C377" s="9">
        <v>55</v>
      </c>
      <c r="D377" s="6"/>
      <c r="E377" s="14">
        <f t="shared" ref="E377:E378" si="45">+D377/C377</f>
        <v>0</v>
      </c>
      <c r="F377" s="1" t="str">
        <f t="shared" ref="F377:F378" si="46">IF(D377="","Veuillez compléter ce prix","")</f>
        <v>Veuillez compléter ce prix</v>
      </c>
      <c r="G377" s="124"/>
      <c r="H377" s="124"/>
    </row>
    <row r="378" spans="1:8" x14ac:dyDescent="0.25">
      <c r="A378" s="108"/>
      <c r="B378" s="5" t="s">
        <v>2</v>
      </c>
      <c r="C378" s="9">
        <v>54</v>
      </c>
      <c r="D378" s="6"/>
      <c r="E378" s="14">
        <f t="shared" si="45"/>
        <v>0</v>
      </c>
      <c r="F378" s="1" t="str">
        <f t="shared" si="46"/>
        <v>Veuillez compléter ce prix</v>
      </c>
      <c r="G378" s="124"/>
      <c r="H378" s="124"/>
    </row>
    <row r="379" spans="1:8" x14ac:dyDescent="0.25">
      <c r="A379" s="97" t="s">
        <v>289</v>
      </c>
      <c r="B379" s="98"/>
      <c r="C379" s="10">
        <f>SUM(C377:C378)</f>
        <v>109</v>
      </c>
      <c r="D379" s="11">
        <f>SUM(D377:D377)</f>
        <v>0</v>
      </c>
      <c r="E379" s="14"/>
    </row>
    <row r="380" spans="1:8" x14ac:dyDescent="0.25">
      <c r="A380" s="106" t="s">
        <v>248</v>
      </c>
      <c r="B380" s="5" t="s">
        <v>3</v>
      </c>
      <c r="C380" s="9">
        <v>202</v>
      </c>
      <c r="D380" s="6"/>
      <c r="E380" s="14">
        <f t="shared" ref="E380:E382" si="47">+D380/C380</f>
        <v>0</v>
      </c>
      <c r="F380" s="1" t="str">
        <f t="shared" ref="F380:F382" si="48">IF(D380="","Veuillez compléter ce prix","")</f>
        <v>Veuillez compléter ce prix</v>
      </c>
      <c r="G380" s="92"/>
      <c r="H380" s="92"/>
    </row>
    <row r="381" spans="1:8" x14ac:dyDescent="0.25">
      <c r="A381" s="107"/>
      <c r="B381" s="5" t="s">
        <v>2</v>
      </c>
      <c r="C381" s="9">
        <v>1012</v>
      </c>
      <c r="D381" s="6"/>
      <c r="E381" s="14">
        <f t="shared" si="47"/>
        <v>0</v>
      </c>
      <c r="F381" s="1" t="str">
        <f t="shared" ref="F381" si="49">IF(D381="","Veuillez compléter ce prix","")</f>
        <v>Veuillez compléter ce prix</v>
      </c>
      <c r="G381" s="92"/>
      <c r="H381" s="92"/>
    </row>
    <row r="382" spans="1:8" x14ac:dyDescent="0.25">
      <c r="A382" s="114"/>
      <c r="B382" s="5" t="s">
        <v>4</v>
      </c>
      <c r="C382" s="9">
        <v>26</v>
      </c>
      <c r="D382" s="6"/>
      <c r="E382" s="14">
        <f t="shared" si="47"/>
        <v>0</v>
      </c>
      <c r="F382" s="1" t="str">
        <f t="shared" si="48"/>
        <v>Veuillez compléter ce prix</v>
      </c>
      <c r="G382" s="92"/>
      <c r="H382" s="92"/>
    </row>
    <row r="383" spans="1:8" x14ac:dyDescent="0.25">
      <c r="A383" s="97" t="s">
        <v>290</v>
      </c>
      <c r="B383" s="98"/>
      <c r="C383" s="10">
        <f>SUM(C380:C382)</f>
        <v>1240</v>
      </c>
      <c r="D383" s="11">
        <f>SUM(D380:D380)</f>
        <v>0</v>
      </c>
      <c r="E383" s="14"/>
    </row>
    <row r="384" spans="1:8" x14ac:dyDescent="0.25">
      <c r="A384" s="106" t="s">
        <v>283</v>
      </c>
      <c r="B384" s="5" t="s">
        <v>3</v>
      </c>
      <c r="C384" s="9">
        <v>258</v>
      </c>
      <c r="D384" s="6"/>
      <c r="E384" s="14">
        <f t="shared" ref="E384:E386" si="50">+D384/C384</f>
        <v>0</v>
      </c>
      <c r="F384" s="1" t="str">
        <f t="shared" ref="F384:F386" si="51">IF(D384="","Veuillez compléter ce prix","")</f>
        <v>Veuillez compléter ce prix</v>
      </c>
      <c r="G384" s="92"/>
      <c r="H384" s="92"/>
    </row>
    <row r="385" spans="1:8" x14ac:dyDescent="0.25">
      <c r="A385" s="107"/>
      <c r="B385" s="5" t="s">
        <v>2</v>
      </c>
      <c r="C385" s="9">
        <v>413</v>
      </c>
      <c r="D385" s="6"/>
      <c r="E385" s="14">
        <f t="shared" si="50"/>
        <v>0</v>
      </c>
      <c r="F385" s="1" t="str">
        <f t="shared" ref="F385" si="52">IF(D385="","Veuillez compléter ce prix","")</f>
        <v>Veuillez compléter ce prix</v>
      </c>
      <c r="G385" s="92"/>
      <c r="H385" s="92"/>
    </row>
    <row r="386" spans="1:8" x14ac:dyDescent="0.25">
      <c r="A386" s="114"/>
      <c r="B386" s="5" t="s">
        <v>6</v>
      </c>
      <c r="C386" s="9">
        <v>66</v>
      </c>
      <c r="D386" s="6"/>
      <c r="E386" s="14">
        <f t="shared" si="50"/>
        <v>0</v>
      </c>
      <c r="F386" s="1" t="str">
        <f t="shared" si="51"/>
        <v>Veuillez compléter ce prix</v>
      </c>
      <c r="G386" s="92"/>
      <c r="H386" s="92"/>
    </row>
    <row r="387" spans="1:8" x14ac:dyDescent="0.25">
      <c r="A387" s="97" t="s">
        <v>291</v>
      </c>
      <c r="B387" s="98"/>
      <c r="C387" s="10">
        <f>SUM(C384:C386)</f>
        <v>737</v>
      </c>
      <c r="D387" s="11">
        <f>SUM(D384:D384)</f>
        <v>0</v>
      </c>
      <c r="E387" s="14"/>
    </row>
    <row r="388" spans="1:8" ht="15.6" customHeight="1" thickBot="1" x14ac:dyDescent="0.3">
      <c r="A388" s="99" t="s">
        <v>11</v>
      </c>
      <c r="B388" s="100"/>
      <c r="C388" s="8">
        <f>SUM(C387,C383,C379,C376,C373,C370)</f>
        <v>3114.48</v>
      </c>
      <c r="D388" s="12">
        <f>SUM(D387,D383,D379,D376,D373,D370)</f>
        <v>0</v>
      </c>
      <c r="E388" s="13"/>
    </row>
    <row r="389" spans="1:8" ht="15.75" thickTop="1" x14ac:dyDescent="0.25"/>
  </sheetData>
  <mergeCells count="529">
    <mergeCell ref="A345:A349"/>
    <mergeCell ref="F345:H345"/>
    <mergeCell ref="F346:H346"/>
    <mergeCell ref="F347:H347"/>
    <mergeCell ref="F348:H348"/>
    <mergeCell ref="F349:H349"/>
    <mergeCell ref="A350:B350"/>
    <mergeCell ref="F350:H350"/>
    <mergeCell ref="F351:H351"/>
    <mergeCell ref="A352:B352"/>
    <mergeCell ref="A373:B373"/>
    <mergeCell ref="A376:B376"/>
    <mergeCell ref="F8:H8"/>
    <mergeCell ref="F19:H19"/>
    <mergeCell ref="F20:H20"/>
    <mergeCell ref="F24:H24"/>
    <mergeCell ref="F25:H25"/>
    <mergeCell ref="F30:H30"/>
    <mergeCell ref="F31:H31"/>
    <mergeCell ref="F37:H37"/>
    <mergeCell ref="F46:H46"/>
    <mergeCell ref="F47:H47"/>
    <mergeCell ref="F48:H48"/>
    <mergeCell ref="F60:H60"/>
    <mergeCell ref="F61:H61"/>
    <mergeCell ref="F67:H67"/>
    <mergeCell ref="F74:H74"/>
    <mergeCell ref="F78:H78"/>
    <mergeCell ref="F324:H324"/>
    <mergeCell ref="F330:H330"/>
    <mergeCell ref="A310:B310"/>
    <mergeCell ref="A311:A314"/>
    <mergeCell ref="A315:B315"/>
    <mergeCell ref="F318:H318"/>
    <mergeCell ref="F323:H323"/>
    <mergeCell ref="F325:H325"/>
    <mergeCell ref="F141:H141"/>
    <mergeCell ref="F144:H144"/>
    <mergeCell ref="F342:H342"/>
    <mergeCell ref="F343:H343"/>
    <mergeCell ref="A321:B321"/>
    <mergeCell ref="A322:A326"/>
    <mergeCell ref="A327:B327"/>
    <mergeCell ref="F328:H328"/>
    <mergeCell ref="F329:H329"/>
    <mergeCell ref="F305:H305"/>
    <mergeCell ref="F306:H306"/>
    <mergeCell ref="F307:H307"/>
    <mergeCell ref="F308:H308"/>
    <mergeCell ref="F312:H312"/>
    <mergeCell ref="F313:H313"/>
    <mergeCell ref="F317:H317"/>
    <mergeCell ref="F309:H309"/>
    <mergeCell ref="F310:H310"/>
    <mergeCell ref="F311:H311"/>
    <mergeCell ref="F314:H314"/>
    <mergeCell ref="F315:H315"/>
    <mergeCell ref="F372:H372"/>
    <mergeCell ref="A368:A369"/>
    <mergeCell ref="A370:B370"/>
    <mergeCell ref="A371:A372"/>
    <mergeCell ref="F371:H371"/>
    <mergeCell ref="F336:H336"/>
    <mergeCell ref="F341:H341"/>
    <mergeCell ref="F331:H331"/>
    <mergeCell ref="F332:H332"/>
    <mergeCell ref="F333:H333"/>
    <mergeCell ref="F337:H337"/>
    <mergeCell ref="F338:H338"/>
    <mergeCell ref="F339:H339"/>
    <mergeCell ref="F340:H340"/>
    <mergeCell ref="F334:H334"/>
    <mergeCell ref="A328:A331"/>
    <mergeCell ref="A332:B332"/>
    <mergeCell ref="A333:A337"/>
    <mergeCell ref="A363:B363"/>
    <mergeCell ref="A366:E366"/>
    <mergeCell ref="F368:H368"/>
    <mergeCell ref="F369:H369"/>
    <mergeCell ref="A338:B338"/>
    <mergeCell ref="A339:A343"/>
    <mergeCell ref="F316:H316"/>
    <mergeCell ref="A277:B277"/>
    <mergeCell ref="F290:H290"/>
    <mergeCell ref="F297:H297"/>
    <mergeCell ref="F302:H302"/>
    <mergeCell ref="F303:H303"/>
    <mergeCell ref="F291:H291"/>
    <mergeCell ref="F292:H292"/>
    <mergeCell ref="F293:H293"/>
    <mergeCell ref="F294:H294"/>
    <mergeCell ref="F295:H295"/>
    <mergeCell ref="F296:H296"/>
    <mergeCell ref="F298:H298"/>
    <mergeCell ref="F299:H299"/>
    <mergeCell ref="F300:H300"/>
    <mergeCell ref="F301:H301"/>
    <mergeCell ref="A278:A283"/>
    <mergeCell ref="A284:B284"/>
    <mergeCell ref="A285:A291"/>
    <mergeCell ref="A292:B292"/>
    <mergeCell ref="A293:A298"/>
    <mergeCell ref="A299:B299"/>
    <mergeCell ref="A316:A320"/>
    <mergeCell ref="A300:A304"/>
    <mergeCell ref="F304:H304"/>
    <mergeCell ref="F282:H282"/>
    <mergeCell ref="F289:H289"/>
    <mergeCell ref="F276:H276"/>
    <mergeCell ref="F277:H277"/>
    <mergeCell ref="F278:H278"/>
    <mergeCell ref="F279:H279"/>
    <mergeCell ref="F280:H280"/>
    <mergeCell ref="F281:H281"/>
    <mergeCell ref="F283:H283"/>
    <mergeCell ref="F284:H284"/>
    <mergeCell ref="F285:H285"/>
    <mergeCell ref="F286:H286"/>
    <mergeCell ref="F287:H287"/>
    <mergeCell ref="F288:H288"/>
    <mergeCell ref="F270:H270"/>
    <mergeCell ref="F271:H271"/>
    <mergeCell ref="F272:H272"/>
    <mergeCell ref="F273:H273"/>
    <mergeCell ref="A263:B263"/>
    <mergeCell ref="A264:A266"/>
    <mergeCell ref="A268:A269"/>
    <mergeCell ref="A270:B270"/>
    <mergeCell ref="A271:A276"/>
    <mergeCell ref="F264:H264"/>
    <mergeCell ref="F265:H265"/>
    <mergeCell ref="A267:B267"/>
    <mergeCell ref="F267:H267"/>
    <mergeCell ref="F268:H268"/>
    <mergeCell ref="F274:H274"/>
    <mergeCell ref="F275:H275"/>
    <mergeCell ref="F263:H263"/>
    <mergeCell ref="F266:H266"/>
    <mergeCell ref="F269:H269"/>
    <mergeCell ref="F256:H256"/>
    <mergeCell ref="F257:H257"/>
    <mergeCell ref="F260:H260"/>
    <mergeCell ref="F253:H253"/>
    <mergeCell ref="F254:H254"/>
    <mergeCell ref="F255:H255"/>
    <mergeCell ref="F258:H258"/>
    <mergeCell ref="F259:H259"/>
    <mergeCell ref="A251:A253"/>
    <mergeCell ref="A254:B254"/>
    <mergeCell ref="A255:A258"/>
    <mergeCell ref="A259:B259"/>
    <mergeCell ref="A260:A262"/>
    <mergeCell ref="F261:H261"/>
    <mergeCell ref="F262:H262"/>
    <mergeCell ref="F249:H249"/>
    <mergeCell ref="F250:H250"/>
    <mergeCell ref="A241:B241"/>
    <mergeCell ref="A242:A244"/>
    <mergeCell ref="A245:B245"/>
    <mergeCell ref="A246:A249"/>
    <mergeCell ref="A250:B250"/>
    <mergeCell ref="F251:H251"/>
    <mergeCell ref="F252:H252"/>
    <mergeCell ref="A230:B230"/>
    <mergeCell ref="A231:A233"/>
    <mergeCell ref="A234:B234"/>
    <mergeCell ref="A235:A240"/>
    <mergeCell ref="F239:H239"/>
    <mergeCell ref="F242:H242"/>
    <mergeCell ref="F243:H243"/>
    <mergeCell ref="F247:H247"/>
    <mergeCell ref="F248:H248"/>
    <mergeCell ref="F240:H240"/>
    <mergeCell ref="F241:H241"/>
    <mergeCell ref="F244:H244"/>
    <mergeCell ref="F245:H245"/>
    <mergeCell ref="F246:H246"/>
    <mergeCell ref="F232:H232"/>
    <mergeCell ref="F233:H233"/>
    <mergeCell ref="F238:H238"/>
    <mergeCell ref="F230:H230"/>
    <mergeCell ref="F231:H231"/>
    <mergeCell ref="F234:H234"/>
    <mergeCell ref="F235:H235"/>
    <mergeCell ref="F236:H236"/>
    <mergeCell ref="F237:H237"/>
    <mergeCell ref="F224:H224"/>
    <mergeCell ref="F225:H225"/>
    <mergeCell ref="F219:H219"/>
    <mergeCell ref="F220:H220"/>
    <mergeCell ref="F223:H223"/>
    <mergeCell ref="F226:H226"/>
    <mergeCell ref="F227:H227"/>
    <mergeCell ref="A219:B219"/>
    <mergeCell ref="A220:A222"/>
    <mergeCell ref="A223:B223"/>
    <mergeCell ref="A224:A225"/>
    <mergeCell ref="A226:B226"/>
    <mergeCell ref="A227:A229"/>
    <mergeCell ref="F228:H228"/>
    <mergeCell ref="F229:H229"/>
    <mergeCell ref="F217:H217"/>
    <mergeCell ref="A214:A215"/>
    <mergeCell ref="A217:A218"/>
    <mergeCell ref="F218:H218"/>
    <mergeCell ref="F221:H221"/>
    <mergeCell ref="F222:H222"/>
    <mergeCell ref="F213:H213"/>
    <mergeCell ref="A202:B202"/>
    <mergeCell ref="A203:A206"/>
    <mergeCell ref="A207:B207"/>
    <mergeCell ref="A208:A212"/>
    <mergeCell ref="A213:B213"/>
    <mergeCell ref="F214:H214"/>
    <mergeCell ref="F215:H215"/>
    <mergeCell ref="A216:B216"/>
    <mergeCell ref="F216:H216"/>
    <mergeCell ref="F205:H205"/>
    <mergeCell ref="F206:H206"/>
    <mergeCell ref="F211:H211"/>
    <mergeCell ref="F212:H212"/>
    <mergeCell ref="F202:H202"/>
    <mergeCell ref="F203:H203"/>
    <mergeCell ref="F204:H204"/>
    <mergeCell ref="F207:H207"/>
    <mergeCell ref="F208:H208"/>
    <mergeCell ref="F209:H209"/>
    <mergeCell ref="F210:H210"/>
    <mergeCell ref="F200:H200"/>
    <mergeCell ref="F194:H194"/>
    <mergeCell ref="F195:H195"/>
    <mergeCell ref="F196:H196"/>
    <mergeCell ref="F199:H199"/>
    <mergeCell ref="A194:B194"/>
    <mergeCell ref="A195:A198"/>
    <mergeCell ref="A199:B199"/>
    <mergeCell ref="A200:A201"/>
    <mergeCell ref="F201:H201"/>
    <mergeCell ref="A187:B187"/>
    <mergeCell ref="A188:A191"/>
    <mergeCell ref="A192:B192"/>
    <mergeCell ref="F192:H192"/>
    <mergeCell ref="F193:H193"/>
    <mergeCell ref="F197:H197"/>
    <mergeCell ref="F198:H198"/>
    <mergeCell ref="F190:H190"/>
    <mergeCell ref="F191:H191"/>
    <mergeCell ref="F187:H187"/>
    <mergeCell ref="F188:H188"/>
    <mergeCell ref="F189:H189"/>
    <mergeCell ref="F179:H179"/>
    <mergeCell ref="F180:H180"/>
    <mergeCell ref="F185:H185"/>
    <mergeCell ref="F178:H178"/>
    <mergeCell ref="F181:H181"/>
    <mergeCell ref="F182:H182"/>
    <mergeCell ref="F183:H183"/>
    <mergeCell ref="F184:H184"/>
    <mergeCell ref="A178:B178"/>
    <mergeCell ref="A179:A180"/>
    <mergeCell ref="A181:B181"/>
    <mergeCell ref="A182:A186"/>
    <mergeCell ref="F186:H186"/>
    <mergeCell ref="F174:H174"/>
    <mergeCell ref="F175:H175"/>
    <mergeCell ref="A164:B164"/>
    <mergeCell ref="A165:A168"/>
    <mergeCell ref="A169:B169"/>
    <mergeCell ref="A170:A173"/>
    <mergeCell ref="A174:B174"/>
    <mergeCell ref="A175:A177"/>
    <mergeCell ref="F176:H176"/>
    <mergeCell ref="F177:H177"/>
    <mergeCell ref="F173:H173"/>
    <mergeCell ref="F164:H164"/>
    <mergeCell ref="F165:H165"/>
    <mergeCell ref="F166:H166"/>
    <mergeCell ref="F169:H169"/>
    <mergeCell ref="F170:H170"/>
    <mergeCell ref="F171:H171"/>
    <mergeCell ref="F167:H167"/>
    <mergeCell ref="F172:H172"/>
    <mergeCell ref="F168:H168"/>
    <mergeCell ref="F159:H159"/>
    <mergeCell ref="F160:H160"/>
    <mergeCell ref="F162:H162"/>
    <mergeCell ref="F161:H161"/>
    <mergeCell ref="A150:A153"/>
    <mergeCell ref="F153:H153"/>
    <mergeCell ref="A154:B154"/>
    <mergeCell ref="A155:A160"/>
    <mergeCell ref="A161:B161"/>
    <mergeCell ref="A162:A163"/>
    <mergeCell ref="F163:H163"/>
    <mergeCell ref="F155:H155"/>
    <mergeCell ref="F156:H156"/>
    <mergeCell ref="F157:H157"/>
    <mergeCell ref="F158:H158"/>
    <mergeCell ref="F154:H154"/>
    <mergeCell ref="F119:H119"/>
    <mergeCell ref="F120:H120"/>
    <mergeCell ref="F125:H125"/>
    <mergeCell ref="F126:H126"/>
    <mergeCell ref="F110:H110"/>
    <mergeCell ref="F147:H147"/>
    <mergeCell ref="F145:H145"/>
    <mergeCell ref="F146:H146"/>
    <mergeCell ref="F133:H133"/>
    <mergeCell ref="F136:H136"/>
    <mergeCell ref="F138:H138"/>
    <mergeCell ref="F139:H139"/>
    <mergeCell ref="F140:H140"/>
    <mergeCell ref="F134:H134"/>
    <mergeCell ref="F116:H116"/>
    <mergeCell ref="F129:H129"/>
    <mergeCell ref="F135:H135"/>
    <mergeCell ref="F137:H137"/>
    <mergeCell ref="F117:H117"/>
    <mergeCell ref="F130:H130"/>
    <mergeCell ref="A106:B106"/>
    <mergeCell ref="A107:A111"/>
    <mergeCell ref="A112:B112"/>
    <mergeCell ref="A113:A115"/>
    <mergeCell ref="F106:H106"/>
    <mergeCell ref="F107:H107"/>
    <mergeCell ref="F108:H108"/>
    <mergeCell ref="F109:H109"/>
    <mergeCell ref="F112:H112"/>
    <mergeCell ref="F113:H113"/>
    <mergeCell ref="F111:H111"/>
    <mergeCell ref="F114:H114"/>
    <mergeCell ref="F115:H115"/>
    <mergeCell ref="F100:H100"/>
    <mergeCell ref="F101:H101"/>
    <mergeCell ref="F102:H102"/>
    <mergeCell ref="F103:H103"/>
    <mergeCell ref="F92:H92"/>
    <mergeCell ref="F93:H93"/>
    <mergeCell ref="F94:H94"/>
    <mergeCell ref="A100:B100"/>
    <mergeCell ref="A101:A105"/>
    <mergeCell ref="F105:H105"/>
    <mergeCell ref="F104:H104"/>
    <mergeCell ref="F91:H91"/>
    <mergeCell ref="F95:H95"/>
    <mergeCell ref="F96:H96"/>
    <mergeCell ref="A90:B90"/>
    <mergeCell ref="A91:A94"/>
    <mergeCell ref="A95:B95"/>
    <mergeCell ref="A96:A99"/>
    <mergeCell ref="F98:H98"/>
    <mergeCell ref="F99:H99"/>
    <mergeCell ref="F90:H90"/>
    <mergeCell ref="F97:H97"/>
    <mergeCell ref="A78:B78"/>
    <mergeCell ref="A79:A81"/>
    <mergeCell ref="F80:H80"/>
    <mergeCell ref="F87:H87"/>
    <mergeCell ref="F88:H88"/>
    <mergeCell ref="A82:B82"/>
    <mergeCell ref="F83:H83"/>
    <mergeCell ref="F84:H84"/>
    <mergeCell ref="A84:B84"/>
    <mergeCell ref="A85:A89"/>
    <mergeCell ref="F79:H79"/>
    <mergeCell ref="F81:H81"/>
    <mergeCell ref="F89:H89"/>
    <mergeCell ref="F85:H85"/>
    <mergeCell ref="F86:H86"/>
    <mergeCell ref="F76:H76"/>
    <mergeCell ref="F77:H77"/>
    <mergeCell ref="F70:H70"/>
    <mergeCell ref="F71:H71"/>
    <mergeCell ref="F72:H72"/>
    <mergeCell ref="F73:H73"/>
    <mergeCell ref="F75:H75"/>
    <mergeCell ref="A72:B72"/>
    <mergeCell ref="A73:A77"/>
    <mergeCell ref="A65:B65"/>
    <mergeCell ref="F65:H65"/>
    <mergeCell ref="F66:H66"/>
    <mergeCell ref="F68:H68"/>
    <mergeCell ref="F69:H69"/>
    <mergeCell ref="F59:H59"/>
    <mergeCell ref="F62:H62"/>
    <mergeCell ref="F63:H63"/>
    <mergeCell ref="F64:H64"/>
    <mergeCell ref="A60:B60"/>
    <mergeCell ref="A61:A64"/>
    <mergeCell ref="A67:B67"/>
    <mergeCell ref="A68:A71"/>
    <mergeCell ref="A41:B41"/>
    <mergeCell ref="A42:A45"/>
    <mergeCell ref="A46:B46"/>
    <mergeCell ref="A47:A51"/>
    <mergeCell ref="F55:H55"/>
    <mergeCell ref="F56:H56"/>
    <mergeCell ref="F57:H57"/>
    <mergeCell ref="F58:H58"/>
    <mergeCell ref="F51:H51"/>
    <mergeCell ref="F52:H52"/>
    <mergeCell ref="F53:H53"/>
    <mergeCell ref="F54:H54"/>
    <mergeCell ref="A53:A55"/>
    <mergeCell ref="A56:B56"/>
    <mergeCell ref="A57:A59"/>
    <mergeCell ref="A52:B52"/>
    <mergeCell ref="F44:H44"/>
    <mergeCell ref="F45:H45"/>
    <mergeCell ref="F49:H49"/>
    <mergeCell ref="F50:H50"/>
    <mergeCell ref="F41:H41"/>
    <mergeCell ref="F42:H42"/>
    <mergeCell ref="F43:H43"/>
    <mergeCell ref="F35:H35"/>
    <mergeCell ref="F36:H36"/>
    <mergeCell ref="F38:H38"/>
    <mergeCell ref="A29:B29"/>
    <mergeCell ref="A30:A34"/>
    <mergeCell ref="A35:B35"/>
    <mergeCell ref="A36:A40"/>
    <mergeCell ref="F39:H39"/>
    <mergeCell ref="F40:H40"/>
    <mergeCell ref="F32:H32"/>
    <mergeCell ref="F21:H21"/>
    <mergeCell ref="F22:H22"/>
    <mergeCell ref="A24:B24"/>
    <mergeCell ref="A25:A28"/>
    <mergeCell ref="A19:A23"/>
    <mergeCell ref="F23:H23"/>
    <mergeCell ref="F33:H33"/>
    <mergeCell ref="F34:H34"/>
    <mergeCell ref="A1:E1"/>
    <mergeCell ref="A2:E2"/>
    <mergeCell ref="A3:E3"/>
    <mergeCell ref="A5:E5"/>
    <mergeCell ref="F7:H7"/>
    <mergeCell ref="F26:H26"/>
    <mergeCell ref="F27:H27"/>
    <mergeCell ref="F28:H28"/>
    <mergeCell ref="F29:H29"/>
    <mergeCell ref="A18:B18"/>
    <mergeCell ref="F18:H18"/>
    <mergeCell ref="A7:A9"/>
    <mergeCell ref="F11:H11"/>
    <mergeCell ref="F12:H12"/>
    <mergeCell ref="A13:B13"/>
    <mergeCell ref="F13:H13"/>
    <mergeCell ref="A14:A17"/>
    <mergeCell ref="F14:H14"/>
    <mergeCell ref="F15:H15"/>
    <mergeCell ref="F16:H16"/>
    <mergeCell ref="F17:H17"/>
    <mergeCell ref="A11:A12"/>
    <mergeCell ref="F9:H9"/>
    <mergeCell ref="A10:B10"/>
    <mergeCell ref="F10:H10"/>
    <mergeCell ref="F148:H148"/>
    <mergeCell ref="F152:H152"/>
    <mergeCell ref="F149:H149"/>
    <mergeCell ref="F150:H150"/>
    <mergeCell ref="F151:H151"/>
    <mergeCell ref="A145:A148"/>
    <mergeCell ref="A149:B149"/>
    <mergeCell ref="A116:B116"/>
    <mergeCell ref="A117:A120"/>
    <mergeCell ref="A121:B121"/>
    <mergeCell ref="A128:B128"/>
    <mergeCell ref="A129:A130"/>
    <mergeCell ref="A131:B131"/>
    <mergeCell ref="A132:A135"/>
    <mergeCell ref="A136:B136"/>
    <mergeCell ref="A122:A127"/>
    <mergeCell ref="F118:H118"/>
    <mergeCell ref="F121:H121"/>
    <mergeCell ref="F122:H122"/>
    <mergeCell ref="F123:H123"/>
    <mergeCell ref="F124:H124"/>
    <mergeCell ref="F128:H128"/>
    <mergeCell ref="F131:H131"/>
    <mergeCell ref="F132:H132"/>
    <mergeCell ref="F359:H359"/>
    <mergeCell ref="F355:H355"/>
    <mergeCell ref="F356:H356"/>
    <mergeCell ref="A357:A358"/>
    <mergeCell ref="A360:A361"/>
    <mergeCell ref="F361:H361"/>
    <mergeCell ref="F358:H358"/>
    <mergeCell ref="A138:B138"/>
    <mergeCell ref="A139:A143"/>
    <mergeCell ref="A144:B144"/>
    <mergeCell ref="A305:B305"/>
    <mergeCell ref="A306:A309"/>
    <mergeCell ref="A344:B344"/>
    <mergeCell ref="F344:H344"/>
    <mergeCell ref="A353:A355"/>
    <mergeCell ref="F353:H353"/>
    <mergeCell ref="F354:H354"/>
    <mergeCell ref="F326:H326"/>
    <mergeCell ref="F327:H327"/>
    <mergeCell ref="F320:H320"/>
    <mergeCell ref="F321:H321"/>
    <mergeCell ref="F322:H322"/>
    <mergeCell ref="F142:H142"/>
    <mergeCell ref="F143:H143"/>
    <mergeCell ref="F319:H319"/>
    <mergeCell ref="F385:H385"/>
    <mergeCell ref="A383:B383"/>
    <mergeCell ref="A388:B388"/>
    <mergeCell ref="A374:A375"/>
    <mergeCell ref="F381:H381"/>
    <mergeCell ref="F380:H380"/>
    <mergeCell ref="F382:H382"/>
    <mergeCell ref="F374:H374"/>
    <mergeCell ref="F375:H375"/>
    <mergeCell ref="F377:H377"/>
    <mergeCell ref="A377:A378"/>
    <mergeCell ref="F378:H378"/>
    <mergeCell ref="A379:B379"/>
    <mergeCell ref="A380:A382"/>
    <mergeCell ref="A384:A386"/>
    <mergeCell ref="F384:H384"/>
    <mergeCell ref="F386:H386"/>
    <mergeCell ref="A387:B387"/>
    <mergeCell ref="A356:B356"/>
    <mergeCell ref="A359:B359"/>
    <mergeCell ref="A362:B362"/>
    <mergeCell ref="F360:H360"/>
    <mergeCell ref="F357:H357"/>
  </mergeCells>
  <conditionalFormatting sqref="D368:D369">
    <cfRule type="cellIs" dxfId="215" priority="159" operator="equal">
      <formula>D364="&lt;&gt;"</formula>
    </cfRule>
  </conditionalFormatting>
  <conditionalFormatting sqref="D42:D45">
    <cfRule type="cellIs" dxfId="214" priority="161" operator="equal">
      <formula>D1048574="&lt;&gt;"</formula>
    </cfRule>
  </conditionalFormatting>
  <conditionalFormatting sqref="D68:D69">
    <cfRule type="cellIs" dxfId="213" priority="162" operator="equal">
      <formula>D1="&lt;&gt;"</formula>
    </cfRule>
  </conditionalFormatting>
  <conditionalFormatting sqref="D7:D9">
    <cfRule type="cellIs" dxfId="212" priority="163" operator="equal">
      <formula>D1048575="&lt;&gt;"</formula>
    </cfRule>
  </conditionalFormatting>
  <conditionalFormatting sqref="D79:D80">
    <cfRule type="cellIs" dxfId="211" priority="164" operator="equal">
      <formula>D7="&lt;&gt;"</formula>
    </cfRule>
  </conditionalFormatting>
  <conditionalFormatting sqref="D47:D51">
    <cfRule type="cellIs" dxfId="210" priority="165" operator="equal">
      <formula>D1="&lt;&gt;"</formula>
    </cfRule>
  </conditionalFormatting>
  <conditionalFormatting sqref="D73:D77">
    <cfRule type="cellIs" dxfId="209" priority="166" operator="equal">
      <formula>D1="&lt;&gt;"</formula>
    </cfRule>
  </conditionalFormatting>
  <conditionalFormatting sqref="D83">
    <cfRule type="cellIs" dxfId="208" priority="167" operator="equal">
      <formula>D1="&lt;&gt;"</formula>
    </cfRule>
  </conditionalFormatting>
  <conditionalFormatting sqref="D99 D101:D102">
    <cfRule type="cellIs" dxfId="207" priority="157" operator="equal">
      <formula>D15="&lt;&gt;"</formula>
    </cfRule>
  </conditionalFormatting>
  <conditionalFormatting sqref="D94">
    <cfRule type="cellIs" dxfId="206" priority="156" operator="equal">
      <formula>D12="&lt;&gt;"</formula>
    </cfRule>
  </conditionalFormatting>
  <conditionalFormatting sqref="D71">
    <cfRule type="cellIs" dxfId="205" priority="169" operator="equal">
      <formula>#REF!="&lt;&gt;"</formula>
    </cfRule>
  </conditionalFormatting>
  <conditionalFormatting sqref="D66">
    <cfRule type="cellIs" dxfId="204" priority="170" operator="equal">
      <formula>D1="&lt;&gt;"</formula>
    </cfRule>
  </conditionalFormatting>
  <conditionalFormatting sqref="D104">
    <cfRule type="cellIs" dxfId="203" priority="155" operator="equal">
      <formula>D18="&lt;&gt;"</formula>
    </cfRule>
  </conditionalFormatting>
  <conditionalFormatting sqref="D61:D64">
    <cfRule type="cellIs" dxfId="202" priority="171" operator="equal">
      <formula>#REF!="&lt;&gt;"</formula>
    </cfRule>
  </conditionalFormatting>
  <conditionalFormatting sqref="D93">
    <cfRule type="cellIs" dxfId="201" priority="154" operator="equal">
      <formula>D12="&lt;&gt;"</formula>
    </cfRule>
  </conditionalFormatting>
  <conditionalFormatting sqref="D85:D87">
    <cfRule type="cellIs" dxfId="200" priority="173" operator="equal">
      <formula>D10="&lt;&gt;"</formula>
    </cfRule>
  </conditionalFormatting>
  <conditionalFormatting sqref="D96:D98">
    <cfRule type="cellIs" dxfId="199" priority="175" operator="equal">
      <formula>D14="&lt;&gt;"</formula>
    </cfRule>
  </conditionalFormatting>
  <conditionalFormatting sqref="D30:D34">
    <cfRule type="cellIs" dxfId="198" priority="176" operator="equal">
      <formula>D1048574="&lt;&gt;"</formula>
    </cfRule>
  </conditionalFormatting>
  <conditionalFormatting sqref="D36:D40">
    <cfRule type="cellIs" dxfId="197" priority="177" operator="equal">
      <formula>D1048574="&lt;&gt;"</formula>
    </cfRule>
  </conditionalFormatting>
  <conditionalFormatting sqref="D53:D55">
    <cfRule type="cellIs" dxfId="196" priority="178" operator="equal">
      <formula>D1="&lt;&gt;"</formula>
    </cfRule>
  </conditionalFormatting>
  <conditionalFormatting sqref="D57:D59">
    <cfRule type="cellIs" dxfId="195" priority="181" operator="equal">
      <formula>D2="&lt;&gt;"</formula>
    </cfRule>
  </conditionalFormatting>
  <conditionalFormatting sqref="D70">
    <cfRule type="cellIs" dxfId="194" priority="182" operator="equal">
      <formula>D2="&lt;&gt;"</formula>
    </cfRule>
  </conditionalFormatting>
  <conditionalFormatting sqref="D81">
    <cfRule type="cellIs" dxfId="193" priority="153" operator="equal">
      <formula>D8="&lt;&gt;"</formula>
    </cfRule>
  </conditionalFormatting>
  <conditionalFormatting sqref="D89">
    <cfRule type="cellIs" dxfId="192" priority="183" operator="equal">
      <formula>D11="&lt;&gt;"</formula>
    </cfRule>
  </conditionalFormatting>
  <conditionalFormatting sqref="D88">
    <cfRule type="cellIs" dxfId="191" priority="184" operator="equal">
      <formula>D11="&lt;&gt;"</formula>
    </cfRule>
  </conditionalFormatting>
  <conditionalFormatting sqref="D91:D92">
    <cfRule type="cellIs" dxfId="190" priority="185" operator="equal">
      <formula>D11="&lt;&gt;"</formula>
    </cfRule>
  </conditionalFormatting>
  <conditionalFormatting sqref="D105">
    <cfRule type="cellIs" dxfId="189" priority="187" operator="equal">
      <formula>D18="&lt;&gt;"</formula>
    </cfRule>
  </conditionalFormatting>
  <conditionalFormatting sqref="D103">
    <cfRule type="cellIs" dxfId="188" priority="188" operator="equal">
      <formula>D18="&lt;&gt;"</formula>
    </cfRule>
  </conditionalFormatting>
  <conditionalFormatting sqref="D110">
    <cfRule type="cellIs" dxfId="187" priority="149" operator="equal">
      <formula>D24="&lt;&gt;"</formula>
    </cfRule>
  </conditionalFormatting>
  <conditionalFormatting sqref="D107:D108">
    <cfRule type="cellIs" dxfId="186" priority="150" operator="equal">
      <formula>D23="&lt;&gt;"</formula>
    </cfRule>
  </conditionalFormatting>
  <conditionalFormatting sqref="D111">
    <cfRule type="cellIs" dxfId="185" priority="151" operator="equal">
      <formula>D24="&lt;&gt;"</formula>
    </cfRule>
  </conditionalFormatting>
  <conditionalFormatting sqref="D109">
    <cfRule type="cellIs" dxfId="184" priority="152" operator="equal">
      <formula>D24="&lt;&gt;"</formula>
    </cfRule>
  </conditionalFormatting>
  <conditionalFormatting sqref="D27">
    <cfRule type="cellIs" dxfId="183" priority="190" operator="equal">
      <formula>#REF!="&lt;&gt;"</formula>
    </cfRule>
  </conditionalFormatting>
  <conditionalFormatting sqref="D25:D26">
    <cfRule type="cellIs" dxfId="182" priority="191" operator="equal">
      <formula>#REF!="&lt;&gt;"</formula>
    </cfRule>
  </conditionalFormatting>
  <conditionalFormatting sqref="D28">
    <cfRule type="cellIs" dxfId="181" priority="192" operator="equal">
      <formula>#REF!="&lt;&gt;"</formula>
    </cfRule>
  </conditionalFormatting>
  <conditionalFormatting sqref="D134">
    <cfRule type="cellIs" dxfId="180" priority="147" operator="equal">
      <formula>D31="&lt;&gt;"</formula>
    </cfRule>
  </conditionalFormatting>
  <conditionalFormatting sqref="D298">
    <cfRule type="cellIs" dxfId="179" priority="148" operator="equal">
      <formula>D189="&lt;&gt;"</formula>
    </cfRule>
  </conditionalFormatting>
  <conditionalFormatting sqref="D113">
    <cfRule type="cellIs" dxfId="178" priority="146" operator="equal">
      <formula>D26="&lt;&gt;"</formula>
    </cfRule>
  </conditionalFormatting>
  <conditionalFormatting sqref="D114">
    <cfRule type="cellIs" dxfId="177" priority="144" operator="equal">
      <formula>D27="&lt;&gt;"</formula>
    </cfRule>
  </conditionalFormatting>
  <conditionalFormatting sqref="D115">
    <cfRule type="cellIs" dxfId="176" priority="145" operator="equal">
      <formula>D27="&lt;&gt;"</formula>
    </cfRule>
  </conditionalFormatting>
  <conditionalFormatting sqref="D23">
    <cfRule type="cellIs" dxfId="175" priority="193" operator="equal">
      <formula>#REF!="&lt;&gt;"</formula>
    </cfRule>
  </conditionalFormatting>
  <conditionalFormatting sqref="D19:D20">
    <cfRule type="cellIs" dxfId="174" priority="194" operator="equal">
      <formula>#REF!="&lt;&gt;"</formula>
    </cfRule>
  </conditionalFormatting>
  <conditionalFormatting sqref="D21:D22">
    <cfRule type="cellIs" dxfId="173" priority="195" operator="equal">
      <formula>#REF!="&lt;&gt;"</formula>
    </cfRule>
  </conditionalFormatting>
  <conditionalFormatting sqref="D132:D133 D141:D142 D211">
    <cfRule type="cellIs" dxfId="172" priority="196" operator="equal">
      <formula>D30="&lt;&gt;"</formula>
    </cfRule>
  </conditionalFormatting>
  <conditionalFormatting sqref="D119">
    <cfRule type="cellIs" dxfId="171" priority="141" operator="equal">
      <formula>D26="&lt;&gt;"</formula>
    </cfRule>
  </conditionalFormatting>
  <conditionalFormatting sqref="D120 D145:D146">
    <cfRule type="cellIs" dxfId="170" priority="142" operator="equal">
      <formula>D26="&lt;&gt;"</formula>
    </cfRule>
  </conditionalFormatting>
  <conditionalFormatting sqref="D117:D118">
    <cfRule type="cellIs" dxfId="169" priority="143" operator="equal">
      <formula>D25="&lt;&gt;"</formula>
    </cfRule>
  </conditionalFormatting>
  <conditionalFormatting sqref="D16:D17">
    <cfRule type="cellIs" dxfId="168" priority="197" operator="equal">
      <formula>#REF!="&lt;&gt;"</formula>
    </cfRule>
  </conditionalFormatting>
  <conditionalFormatting sqref="D14:D15">
    <cfRule type="cellIs" dxfId="167" priority="198" operator="equal">
      <formula>#REF!="&lt;&gt;"</formula>
    </cfRule>
  </conditionalFormatting>
  <conditionalFormatting sqref="D232">
    <cfRule type="cellIs" dxfId="166" priority="138" operator="equal">
      <formula>D135="&lt;&gt;"</formula>
    </cfRule>
  </conditionalFormatting>
  <conditionalFormatting sqref="D126:D127">
    <cfRule type="cellIs" dxfId="165" priority="139" operator="equal">
      <formula>D25="&lt;&gt;"</formula>
    </cfRule>
  </conditionalFormatting>
  <conditionalFormatting sqref="D122:D124">
    <cfRule type="cellIs" dxfId="164" priority="140" operator="equal">
      <formula>D24="&lt;&gt;"</formula>
    </cfRule>
  </conditionalFormatting>
  <conditionalFormatting sqref="D12">
    <cfRule type="cellIs" dxfId="163" priority="199" operator="equal">
      <formula>#REF!="&lt;&gt;"</formula>
    </cfRule>
  </conditionalFormatting>
  <conditionalFormatting sqref="D11">
    <cfRule type="cellIs" dxfId="162" priority="200" operator="equal">
      <formula>#REF!="&lt;&gt;"</formula>
    </cfRule>
  </conditionalFormatting>
  <conditionalFormatting sqref="D130">
    <cfRule type="cellIs" dxfId="161" priority="136" operator="equal">
      <formula>D25="&lt;&gt;"</formula>
    </cfRule>
  </conditionalFormatting>
  <conditionalFormatting sqref="D129">
    <cfRule type="cellIs" dxfId="160" priority="137" operator="equal">
      <formula>D24="&lt;&gt;"</formula>
    </cfRule>
  </conditionalFormatting>
  <conditionalFormatting sqref="D137">
    <cfRule type="cellIs" dxfId="159" priority="135" operator="equal">
      <formula>D32="&lt;&gt;"</formula>
    </cfRule>
  </conditionalFormatting>
  <conditionalFormatting sqref="D135">
    <cfRule type="cellIs" dxfId="158" priority="132" operator="equal">
      <formula>D31="&lt;&gt;"</formula>
    </cfRule>
  </conditionalFormatting>
  <conditionalFormatting sqref="D143">
    <cfRule type="cellIs" dxfId="157" priority="133" operator="equal">
      <formula>D39="&lt;&gt;"</formula>
    </cfRule>
  </conditionalFormatting>
  <conditionalFormatting sqref="D163">
    <cfRule type="cellIs" dxfId="156" priority="117" operator="equal">
      <formula>D66="&lt;&gt;"</formula>
    </cfRule>
  </conditionalFormatting>
  <conditionalFormatting sqref="D147">
    <cfRule type="cellIs" dxfId="155" priority="126" operator="equal">
      <formula>D52="&lt;&gt;"</formula>
    </cfRule>
  </conditionalFormatting>
  <conditionalFormatting sqref="D148">
    <cfRule type="cellIs" dxfId="154" priority="127" operator="equal">
      <formula>D52="&lt;&gt;"</formula>
    </cfRule>
  </conditionalFormatting>
  <conditionalFormatting sqref="D139:D140">
    <cfRule type="cellIs" dxfId="153" priority="128" operator="equal">
      <formula>D38="&lt;&gt;"</formula>
    </cfRule>
  </conditionalFormatting>
  <conditionalFormatting sqref="D152">
    <cfRule type="cellIs" dxfId="152" priority="123" operator="equal">
      <formula>D57="&lt;&gt;"</formula>
    </cfRule>
  </conditionalFormatting>
  <conditionalFormatting sqref="D153">
    <cfRule type="cellIs" dxfId="151" priority="124" operator="equal">
      <formula>D57="&lt;&gt;"</formula>
    </cfRule>
  </conditionalFormatting>
  <conditionalFormatting sqref="D150:D151">
    <cfRule type="cellIs" dxfId="150" priority="125" operator="equal">
      <formula>D56="&lt;&gt;"</formula>
    </cfRule>
  </conditionalFormatting>
  <conditionalFormatting sqref="D157">
    <cfRule type="cellIs" dxfId="149" priority="121" operator="equal">
      <formula>D62="&lt;&gt;"</formula>
    </cfRule>
  </conditionalFormatting>
  <conditionalFormatting sqref="D155:D156">
    <cfRule type="cellIs" dxfId="148" priority="122" operator="equal">
      <formula>D61="&lt;&gt;"</formula>
    </cfRule>
  </conditionalFormatting>
  <conditionalFormatting sqref="D158:D159">
    <cfRule type="cellIs" dxfId="147" priority="119" operator="equal">
      <formula>D62="&lt;&gt;"</formula>
    </cfRule>
  </conditionalFormatting>
  <conditionalFormatting sqref="D160">
    <cfRule type="cellIs" dxfId="146" priority="120" operator="equal">
      <formula>D62="&lt;&gt;"</formula>
    </cfRule>
  </conditionalFormatting>
  <conditionalFormatting sqref="D180">
    <cfRule type="cellIs" dxfId="145" priority="107" operator="equal">
      <formula>D83="&lt;&gt;"</formula>
    </cfRule>
  </conditionalFormatting>
  <conditionalFormatting sqref="D162">
    <cfRule type="cellIs" dxfId="144" priority="118" operator="equal">
      <formula>D65="&lt;&gt;"</formula>
    </cfRule>
  </conditionalFormatting>
  <conditionalFormatting sqref="D167">
    <cfRule type="cellIs" dxfId="143" priority="114" operator="equal">
      <formula>D72="&lt;&gt;"</formula>
    </cfRule>
  </conditionalFormatting>
  <conditionalFormatting sqref="D172">
    <cfRule type="cellIs" dxfId="142" priority="111" operator="equal">
      <formula>D77="&lt;&gt;"</formula>
    </cfRule>
  </conditionalFormatting>
  <conditionalFormatting sqref="D168">
    <cfRule type="cellIs" dxfId="141" priority="115" operator="equal">
      <formula>D72="&lt;&gt;"</formula>
    </cfRule>
  </conditionalFormatting>
  <conditionalFormatting sqref="D165:D166">
    <cfRule type="cellIs" dxfId="140" priority="116" operator="equal">
      <formula>D71="&lt;&gt;"</formula>
    </cfRule>
  </conditionalFormatting>
  <conditionalFormatting sqref="D184:D185 D237">
    <cfRule type="cellIs" dxfId="139" priority="104" operator="equal">
      <formula>#REF!="&lt;&gt;"</formula>
    </cfRule>
  </conditionalFormatting>
  <conditionalFormatting sqref="D173">
    <cfRule type="cellIs" dxfId="138" priority="112" operator="equal">
      <formula>D77="&lt;&gt;"</formula>
    </cfRule>
  </conditionalFormatting>
  <conditionalFormatting sqref="D170:D171">
    <cfRule type="cellIs" dxfId="137" priority="113" operator="equal">
      <formula>D76="&lt;&gt;"</formula>
    </cfRule>
  </conditionalFormatting>
  <conditionalFormatting sqref="D189:D190">
    <cfRule type="cellIs" dxfId="136" priority="99" operator="equal">
      <formula>D93="&lt;&gt;"</formula>
    </cfRule>
  </conditionalFormatting>
  <conditionalFormatting sqref="D177">
    <cfRule type="cellIs" dxfId="135" priority="109" operator="equal">
      <formula>D82="&lt;&gt;"</formula>
    </cfRule>
  </conditionalFormatting>
  <conditionalFormatting sqref="D175:D176">
    <cfRule type="cellIs" dxfId="134" priority="110" operator="equal">
      <formula>D81="&lt;&gt;"</formula>
    </cfRule>
  </conditionalFormatting>
  <conditionalFormatting sqref="D201">
    <cfRule type="cellIs" dxfId="133" priority="93" operator="equal">
      <formula>D98="&lt;&gt;"</formula>
    </cfRule>
  </conditionalFormatting>
  <conditionalFormatting sqref="D179">
    <cfRule type="cellIs" dxfId="132" priority="108" operator="equal">
      <formula>D82="&lt;&gt;"</formula>
    </cfRule>
  </conditionalFormatting>
  <conditionalFormatting sqref="D197">
    <cfRule type="cellIs" dxfId="131" priority="95" operator="equal">
      <formula>D96="&lt;&gt;"</formula>
    </cfRule>
  </conditionalFormatting>
  <conditionalFormatting sqref="D186 D239">
    <cfRule type="cellIs" dxfId="130" priority="105" operator="equal">
      <formula>#REF!="&lt;&gt;"</formula>
    </cfRule>
  </conditionalFormatting>
  <conditionalFormatting sqref="D182:D183 D195">
    <cfRule type="cellIs" dxfId="129" priority="106" operator="equal">
      <formula>#REF!="&lt;&gt;"</formula>
    </cfRule>
  </conditionalFormatting>
  <conditionalFormatting sqref="D205">
    <cfRule type="cellIs" dxfId="128" priority="90" operator="equal">
      <formula>D104="&lt;&gt;"</formula>
    </cfRule>
  </conditionalFormatting>
  <conditionalFormatting sqref="D191">
    <cfRule type="cellIs" dxfId="127" priority="100" operator="equal">
      <formula>D93="&lt;&gt;"</formula>
    </cfRule>
  </conditionalFormatting>
  <conditionalFormatting sqref="D188">
    <cfRule type="cellIs" dxfId="126" priority="101" operator="equal">
      <formula>D92="&lt;&gt;"</formula>
    </cfRule>
  </conditionalFormatting>
  <conditionalFormatting sqref="D215">
    <cfRule type="cellIs" dxfId="125" priority="85" operator="equal">
      <formula>D111="&lt;&gt;"</formula>
    </cfRule>
  </conditionalFormatting>
  <conditionalFormatting sqref="D193">
    <cfRule type="cellIs" dxfId="124" priority="98" operator="equal">
      <formula>D95="&lt;&gt;"</formula>
    </cfRule>
  </conditionalFormatting>
  <conditionalFormatting sqref="D222 D238">
    <cfRule type="cellIs" dxfId="123" priority="80" operator="equal">
      <formula>D122="&lt;&gt;"</formula>
    </cfRule>
  </conditionalFormatting>
  <conditionalFormatting sqref="D198">
    <cfRule type="cellIs" dxfId="122" priority="96" operator="equal">
      <formula>D96="&lt;&gt;"</formula>
    </cfRule>
  </conditionalFormatting>
  <conditionalFormatting sqref="D196">
    <cfRule type="cellIs" dxfId="121" priority="97" operator="equal">
      <formula>D96="&lt;&gt;"</formula>
    </cfRule>
  </conditionalFormatting>
  <conditionalFormatting sqref="D200">
    <cfRule type="cellIs" dxfId="120" priority="94" operator="equal">
      <formula>D97="&lt;&gt;"</formula>
    </cfRule>
  </conditionalFormatting>
  <conditionalFormatting sqref="D229">
    <cfRule type="cellIs" dxfId="119" priority="76" operator="equal">
      <formula>D130="&lt;&gt;"</formula>
    </cfRule>
  </conditionalFormatting>
  <conditionalFormatting sqref="D206">
    <cfRule type="cellIs" dxfId="118" priority="91" operator="equal">
      <formula>D104="&lt;&gt;"</formula>
    </cfRule>
  </conditionalFormatting>
  <conditionalFormatting sqref="D203:D204">
    <cfRule type="cellIs" dxfId="117" priority="92" operator="equal">
      <formula>D103="&lt;&gt;"</formula>
    </cfRule>
  </conditionalFormatting>
  <conditionalFormatting sqref="D212">
    <cfRule type="cellIs" dxfId="116" priority="88" operator="equal">
      <formula>#REF!="&lt;&gt;"</formula>
    </cfRule>
  </conditionalFormatting>
  <conditionalFormatting sqref="D208:D209">
    <cfRule type="cellIs" dxfId="115" priority="89" operator="equal">
      <formula>D108="&lt;&gt;"</formula>
    </cfRule>
  </conditionalFormatting>
  <conditionalFormatting sqref="D218">
    <cfRule type="cellIs" dxfId="114" priority="82" operator="equal">
      <formula>D116="&lt;&gt;"</formula>
    </cfRule>
  </conditionalFormatting>
  <conditionalFormatting sqref="D214">
    <cfRule type="cellIs" dxfId="113" priority="86" operator="equal">
      <formula>D110="&lt;&gt;"</formula>
    </cfRule>
  </conditionalFormatting>
  <conditionalFormatting sqref="D225">
    <cfRule type="cellIs" dxfId="112" priority="78" operator="equal">
      <formula>D123="&lt;&gt;"</formula>
    </cfRule>
  </conditionalFormatting>
  <conditionalFormatting sqref="D217">
    <cfRule type="cellIs" dxfId="111" priority="83" operator="equal">
      <formula>D115="&lt;&gt;"</formula>
    </cfRule>
  </conditionalFormatting>
  <conditionalFormatting sqref="D220:D221">
    <cfRule type="cellIs" dxfId="110" priority="81" operator="equal">
      <formula>D121="&lt;&gt;"</formula>
    </cfRule>
  </conditionalFormatting>
  <conditionalFormatting sqref="D224">
    <cfRule type="cellIs" dxfId="109" priority="79" operator="equal">
      <formula>D122="&lt;&gt;"</formula>
    </cfRule>
  </conditionalFormatting>
  <conditionalFormatting sqref="D227:D228">
    <cfRule type="cellIs" dxfId="108" priority="77" operator="equal">
      <formula>D129="&lt;&gt;"</formula>
    </cfRule>
  </conditionalFormatting>
  <conditionalFormatting sqref="D233">
    <cfRule type="cellIs" dxfId="107" priority="74" operator="equal">
      <formula>D134="&lt;&gt;"</formula>
    </cfRule>
  </conditionalFormatting>
  <conditionalFormatting sqref="D231">
    <cfRule type="cellIs" dxfId="106" priority="75" operator="equal">
      <formula>D133="&lt;&gt;"</formula>
    </cfRule>
  </conditionalFormatting>
  <conditionalFormatting sqref="D235:D236">
    <cfRule type="cellIs" dxfId="105" priority="73" operator="equal">
      <formula>D137="&lt;&gt;"</formula>
    </cfRule>
  </conditionalFormatting>
  <conditionalFormatting sqref="D244">
    <cfRule type="cellIs" dxfId="104" priority="69" operator="equal">
      <formula>D142="&lt;&gt;"</formula>
    </cfRule>
  </conditionalFormatting>
  <conditionalFormatting sqref="D242:D243">
    <cfRule type="cellIs" dxfId="103" priority="70" operator="equal">
      <formula>D141="&lt;&gt;"</formula>
    </cfRule>
  </conditionalFormatting>
  <conditionalFormatting sqref="D247:D248">
    <cfRule type="cellIs" dxfId="102" priority="68" operator="equal">
      <formula>#REF!="&lt;&gt;"</formula>
    </cfRule>
  </conditionalFormatting>
  <conditionalFormatting sqref="D249">
    <cfRule type="cellIs" dxfId="101" priority="66" operator="equal">
      <formula>#REF!="&lt;&gt;"</formula>
    </cfRule>
  </conditionalFormatting>
  <conditionalFormatting sqref="D246">
    <cfRule type="cellIs" dxfId="100" priority="67" operator="equal">
      <formula>#REF!="&lt;&gt;"</formula>
    </cfRule>
  </conditionalFormatting>
  <conditionalFormatting sqref="D253 D273">
    <cfRule type="cellIs" dxfId="99" priority="64" operator="equal">
      <formula>D145="&lt;&gt;"</formula>
    </cfRule>
  </conditionalFormatting>
  <conditionalFormatting sqref="D251:D252">
    <cfRule type="cellIs" dxfId="98" priority="201" operator="equal">
      <formula>D146="&lt;&gt;"</formula>
    </cfRule>
  </conditionalFormatting>
  <conditionalFormatting sqref="D256:D257">
    <cfRule type="cellIs" dxfId="97" priority="63" operator="equal">
      <formula>D150="&lt;&gt;"</formula>
    </cfRule>
  </conditionalFormatting>
  <conditionalFormatting sqref="D258 D293:D296">
    <cfRule type="cellIs" dxfId="96" priority="61" operator="equal">
      <formula>D149="&lt;&gt;"</formula>
    </cfRule>
  </conditionalFormatting>
  <conditionalFormatting sqref="D255 D274">
    <cfRule type="cellIs" dxfId="95" priority="62" operator="equal">
      <formula>D148="&lt;&gt;"</formula>
    </cfRule>
  </conditionalFormatting>
  <conditionalFormatting sqref="D261:D262">
    <cfRule type="cellIs" dxfId="94" priority="60" operator="equal">
      <formula>D155="&lt;&gt;"</formula>
    </cfRule>
  </conditionalFormatting>
  <conditionalFormatting sqref="D260">
    <cfRule type="cellIs" dxfId="93" priority="59" operator="equal">
      <formula>D153="&lt;&gt;"</formula>
    </cfRule>
  </conditionalFormatting>
  <conditionalFormatting sqref="D265:D266">
    <cfRule type="cellIs" dxfId="92" priority="58" operator="equal">
      <formula>D159="&lt;&gt;"</formula>
    </cfRule>
  </conditionalFormatting>
  <conditionalFormatting sqref="D264">
    <cfRule type="cellIs" dxfId="91" priority="57" operator="equal">
      <formula>D157="&lt;&gt;"</formula>
    </cfRule>
  </conditionalFormatting>
  <conditionalFormatting sqref="D269">
    <cfRule type="cellIs" dxfId="90" priority="55" operator="equal">
      <formula>D159="&lt;&gt;"</formula>
    </cfRule>
  </conditionalFormatting>
  <conditionalFormatting sqref="D268">
    <cfRule type="cellIs" dxfId="89" priority="56" operator="equal">
      <formula>D158="&lt;&gt;"</formula>
    </cfRule>
  </conditionalFormatting>
  <conditionalFormatting sqref="D276">
    <cfRule type="cellIs" dxfId="88" priority="53" operator="equal">
      <formula>D165="&lt;&gt;"</formula>
    </cfRule>
  </conditionalFormatting>
  <conditionalFormatting sqref="D271:D272">
    <cfRule type="cellIs" dxfId="87" priority="54" operator="equal">
      <formula>D164="&lt;&gt;"</formula>
    </cfRule>
  </conditionalFormatting>
  <conditionalFormatting sqref="D281:D282">
    <cfRule type="cellIs" dxfId="86" priority="52" operator="equal">
      <formula>D174="&lt;&gt;"</formula>
    </cfRule>
  </conditionalFormatting>
  <conditionalFormatting sqref="D283">
    <cfRule type="cellIs" dxfId="85" priority="49" operator="equal">
      <formula>D174="&lt;&gt;"</formula>
    </cfRule>
  </conditionalFormatting>
  <conditionalFormatting sqref="D278:D280">
    <cfRule type="cellIs" dxfId="84" priority="50" operator="equal">
      <formula>D173="&lt;&gt;"</formula>
    </cfRule>
  </conditionalFormatting>
  <conditionalFormatting sqref="D288:D289">
    <cfRule type="cellIs" dxfId="83" priority="48" operator="equal">
      <formula>D182="&lt;&gt;"</formula>
    </cfRule>
  </conditionalFormatting>
  <conditionalFormatting sqref="D290">
    <cfRule type="cellIs" dxfId="82" priority="47" operator="equal">
      <formula>D183="&lt;&gt;"</formula>
    </cfRule>
  </conditionalFormatting>
  <conditionalFormatting sqref="D291">
    <cfRule type="cellIs" dxfId="81" priority="45" operator="equal">
      <formula>D182="&lt;&gt;"</formula>
    </cfRule>
  </conditionalFormatting>
  <conditionalFormatting sqref="D285:D287">
    <cfRule type="cellIs" dxfId="80" priority="46" operator="equal">
      <formula>D181="&lt;&gt;"</formula>
    </cfRule>
  </conditionalFormatting>
  <conditionalFormatting sqref="D326">
    <cfRule type="cellIs" dxfId="79" priority="28" operator="equal">
      <formula>D215="&lt;&gt;"</formula>
    </cfRule>
  </conditionalFormatting>
  <conditionalFormatting sqref="D303">
    <cfRule type="cellIs" dxfId="78" priority="41" operator="equal">
      <formula>D193="&lt;&gt;"</formula>
    </cfRule>
  </conditionalFormatting>
  <conditionalFormatting sqref="D304">
    <cfRule type="cellIs" dxfId="77" priority="40" operator="equal">
      <formula>D194="&lt;&gt;"</formula>
    </cfRule>
  </conditionalFormatting>
  <conditionalFormatting sqref="D300:D302">
    <cfRule type="cellIs" dxfId="76" priority="39" operator="equal">
      <formula>D192="&lt;&gt;"</formula>
    </cfRule>
  </conditionalFormatting>
  <conditionalFormatting sqref="D307:D308">
    <cfRule type="cellIs" dxfId="75" priority="38" operator="equal">
      <formula>D200="&lt;&gt;"</formula>
    </cfRule>
  </conditionalFormatting>
  <conditionalFormatting sqref="D309">
    <cfRule type="cellIs" dxfId="74" priority="36" operator="equal">
      <formula>D199="&lt;&gt;"</formula>
    </cfRule>
  </conditionalFormatting>
  <conditionalFormatting sqref="D306">
    <cfRule type="cellIs" dxfId="73" priority="37" operator="equal">
      <formula>D198="&lt;&gt;"</formula>
    </cfRule>
  </conditionalFormatting>
  <conditionalFormatting sqref="D313">
    <cfRule type="cellIs" dxfId="72" priority="35" operator="equal">
      <formula>D204="&lt;&gt;"</formula>
    </cfRule>
  </conditionalFormatting>
  <conditionalFormatting sqref="D314">
    <cfRule type="cellIs" dxfId="71" priority="34" operator="equal">
      <formula>D205="&lt;&gt;"</formula>
    </cfRule>
  </conditionalFormatting>
  <conditionalFormatting sqref="D311:D312">
    <cfRule type="cellIs" dxfId="70" priority="33" operator="equal">
      <formula>D203="&lt;&gt;"</formula>
    </cfRule>
  </conditionalFormatting>
  <conditionalFormatting sqref="D318:D319">
    <cfRule type="cellIs" dxfId="69" priority="32" operator="equal">
      <formula>D209="&lt;&gt;"</formula>
    </cfRule>
  </conditionalFormatting>
  <conditionalFormatting sqref="D320">
    <cfRule type="cellIs" dxfId="68" priority="31" operator="equal">
      <formula>D210="&lt;&gt;"</formula>
    </cfRule>
  </conditionalFormatting>
  <conditionalFormatting sqref="D316:D317">
    <cfRule type="cellIs" dxfId="67" priority="30" operator="equal">
      <formula>D208="&lt;&gt;"</formula>
    </cfRule>
  </conditionalFormatting>
  <conditionalFormatting sqref="D325">
    <cfRule type="cellIs" dxfId="66" priority="29" operator="equal">
      <formula>D214="&lt;&gt;"</formula>
    </cfRule>
  </conditionalFormatting>
  <conditionalFormatting sqref="D322:D324">
    <cfRule type="cellIs" dxfId="65" priority="27" operator="equal">
      <formula>D213="&lt;&gt;"</formula>
    </cfRule>
  </conditionalFormatting>
  <conditionalFormatting sqref="D329:D330">
    <cfRule type="cellIs" dxfId="64" priority="25" operator="equal">
      <formula>D220="&lt;&gt;"</formula>
    </cfRule>
  </conditionalFormatting>
  <conditionalFormatting sqref="D331">
    <cfRule type="cellIs" dxfId="63" priority="23" operator="equal">
      <formula>D219="&lt;&gt;"</formula>
    </cfRule>
  </conditionalFormatting>
  <conditionalFormatting sqref="D328">
    <cfRule type="cellIs" dxfId="62" priority="24" operator="equal">
      <formula>D218="&lt;&gt;"</formula>
    </cfRule>
  </conditionalFormatting>
  <conditionalFormatting sqref="D337">
    <cfRule type="cellIs" dxfId="61" priority="21" operator="equal">
      <formula>D224="&lt;&gt;"</formula>
    </cfRule>
  </conditionalFormatting>
  <conditionalFormatting sqref="D336">
    <cfRule type="cellIs" dxfId="60" priority="22" operator="equal">
      <formula>D223="&lt;&gt;"</formula>
    </cfRule>
  </conditionalFormatting>
  <conditionalFormatting sqref="D333:D335">
    <cfRule type="cellIs" dxfId="59" priority="20" operator="equal">
      <formula>D222="&lt;&gt;"</formula>
    </cfRule>
  </conditionalFormatting>
  <conditionalFormatting sqref="D343">
    <cfRule type="cellIs" dxfId="58" priority="18" operator="equal">
      <formula>D229="&lt;&gt;"</formula>
    </cfRule>
  </conditionalFormatting>
  <conditionalFormatting sqref="D342">
    <cfRule type="cellIs" dxfId="57" priority="19" operator="equal">
      <formula>D228="&lt;&gt;"</formula>
    </cfRule>
  </conditionalFormatting>
  <conditionalFormatting sqref="D339:D341">
    <cfRule type="cellIs" dxfId="56" priority="17" operator="equal">
      <formula>D227="&lt;&gt;"</formula>
    </cfRule>
  </conditionalFormatting>
  <conditionalFormatting sqref="D371:D372 D380:D381">
    <cfRule type="cellIs" dxfId="55" priority="16" operator="equal">
      <formula>D366="&lt;&gt;"</formula>
    </cfRule>
  </conditionalFormatting>
  <conditionalFormatting sqref="D375">
    <cfRule type="cellIs" dxfId="54" priority="10" operator="equal">
      <formula>D368="&lt;&gt;"</formula>
    </cfRule>
  </conditionalFormatting>
  <conditionalFormatting sqref="D360:D361 D374">
    <cfRule type="cellIs" dxfId="53" priority="14" operator="equal">
      <formula>#REF!="&lt;&gt;"</formula>
    </cfRule>
  </conditionalFormatting>
  <conditionalFormatting sqref="D275">
    <cfRule type="cellIs" dxfId="52" priority="204" operator="equal">
      <formula>D166="&lt;&gt;"</formula>
    </cfRule>
  </conditionalFormatting>
  <conditionalFormatting sqref="D357:D358">
    <cfRule type="cellIs" dxfId="51" priority="11" operator="equal">
      <formula>#REF!="&lt;&gt;"</formula>
    </cfRule>
  </conditionalFormatting>
  <conditionalFormatting sqref="D355">
    <cfRule type="cellIs" dxfId="50" priority="12" operator="equal">
      <formula>D70="&lt;&gt;"</formula>
    </cfRule>
  </conditionalFormatting>
  <conditionalFormatting sqref="D353:D354">
    <cfRule type="cellIs" dxfId="49" priority="13" operator="equal">
      <formula>D65="&lt;&gt;"</formula>
    </cfRule>
  </conditionalFormatting>
  <conditionalFormatting sqref="D377:D378">
    <cfRule type="cellIs" dxfId="48" priority="8" operator="equal">
      <formula>D373="&lt;&gt;"</formula>
    </cfRule>
  </conditionalFormatting>
  <conditionalFormatting sqref="D386">
    <cfRule type="cellIs" dxfId="47" priority="9" operator="equal">
      <formula>D377="&lt;&gt;"</formula>
    </cfRule>
  </conditionalFormatting>
  <conditionalFormatting sqref="D384:D385">
    <cfRule type="cellIs" dxfId="46" priority="6" operator="equal">
      <formula>#REF!="&lt;&gt;"</formula>
    </cfRule>
  </conditionalFormatting>
  <conditionalFormatting sqref="D382">
    <cfRule type="cellIs" dxfId="45" priority="501" operator="equal">
      <formula>D376="&lt;&gt;"</formula>
    </cfRule>
  </conditionalFormatting>
  <conditionalFormatting sqref="D125">
    <cfRule type="cellIs" dxfId="44" priority="516" operator="equal">
      <formula>D25="&lt;&gt;"</formula>
    </cfRule>
  </conditionalFormatting>
  <conditionalFormatting sqref="D240">
    <cfRule type="cellIs" dxfId="43" priority="517" operator="equal">
      <formula>D138="&lt;&gt;"</formula>
    </cfRule>
  </conditionalFormatting>
  <conditionalFormatting sqref="D345:D349">
    <cfRule type="cellIs" dxfId="42" priority="3" operator="equal">
      <formula>D303="&lt;&gt;"</formula>
    </cfRule>
  </conditionalFormatting>
  <conditionalFormatting sqref="D351">
    <cfRule type="cellIs" dxfId="41" priority="2" operator="equal">
      <formula>#REF!="&lt;&gt;"</formula>
    </cfRule>
  </conditionalFormatting>
  <conditionalFormatting sqref="D210">
    <cfRule type="cellIs" dxfId="40" priority="522" operator="equal">
      <formula>#REF!="&lt;&gt;"</formula>
    </cfRule>
  </conditionalFormatting>
  <conditionalFormatting sqref="D297">
    <cfRule type="cellIs" dxfId="39" priority="526" operator="equal">
      <formula>#REF!="&lt;&gt;"</formula>
    </cfRule>
  </conditionalFormatting>
  <conditionalFormatting sqref="D11:D12 D14:D17 D19:D23 D25:D28 D61:D64 D182:D186 D246:D249 D357:D358 D351 D360:D361">
    <cfRule type="cellIs" dxfId="38" priority="1" operator="equal">
      <formula>D1048238="&lt;&gt;"</formula>
    </cfRule>
  </conditionalFormatting>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4"/>
  <sheetViews>
    <sheetView topLeftCell="A55" workbookViewId="0">
      <selection activeCell="H94" sqref="H94"/>
    </sheetView>
  </sheetViews>
  <sheetFormatPr baseColWidth="10" defaultRowHeight="15" x14ac:dyDescent="0.25"/>
  <cols>
    <col min="1" max="1" width="29.5703125" customWidth="1"/>
    <col min="2" max="2" width="27.140625" customWidth="1"/>
    <col min="3" max="3" width="11.7109375" customWidth="1"/>
    <col min="4" max="4" width="27.7109375" customWidth="1"/>
    <col min="5" max="5" width="20.7109375" customWidth="1"/>
  </cols>
  <sheetData>
    <row r="1" spans="1:8" ht="55.15" customHeight="1" x14ac:dyDescent="0.25">
      <c r="A1" s="102" t="s">
        <v>323</v>
      </c>
      <c r="B1" s="102"/>
      <c r="C1" s="102"/>
      <c r="D1" s="102"/>
      <c r="E1" s="102"/>
    </row>
    <row r="2" spans="1:8" ht="16.899999999999999" customHeight="1" x14ac:dyDescent="0.25">
      <c r="A2" s="101"/>
      <c r="B2" s="101"/>
      <c r="C2" s="101"/>
      <c r="D2" s="101"/>
      <c r="E2" s="101"/>
    </row>
    <row r="3" spans="1:8" s="2" customFormat="1" ht="58.9" customHeight="1" x14ac:dyDescent="0.25">
      <c r="A3" s="112" t="s">
        <v>292</v>
      </c>
      <c r="B3" s="112"/>
      <c r="C3" s="112"/>
      <c r="D3" s="112"/>
      <c r="E3" s="112"/>
    </row>
    <row r="4" spans="1:8" ht="15.75" thickBot="1" x14ac:dyDescent="0.3"/>
    <row r="5" spans="1:8" s="3" customFormat="1" ht="37.9" customHeight="1" thickTop="1" x14ac:dyDescent="0.25">
      <c r="A5" s="118" t="s">
        <v>293</v>
      </c>
      <c r="B5" s="119"/>
      <c r="C5" s="119"/>
      <c r="D5" s="119"/>
      <c r="E5" s="120"/>
    </row>
    <row r="6" spans="1:8" s="4" customFormat="1" ht="28.5" customHeight="1" x14ac:dyDescent="0.25">
      <c r="A6" s="26"/>
      <c r="B6" s="7" t="s">
        <v>0</v>
      </c>
      <c r="C6" s="7" t="s">
        <v>1</v>
      </c>
      <c r="D6" s="7" t="s">
        <v>13</v>
      </c>
      <c r="E6" s="7" t="s">
        <v>12</v>
      </c>
    </row>
    <row r="7" spans="1:8" s="3" customFormat="1" x14ac:dyDescent="0.25">
      <c r="A7" s="58" t="s">
        <v>409</v>
      </c>
      <c r="B7" s="5" t="s">
        <v>4</v>
      </c>
      <c r="C7" s="9">
        <v>6</v>
      </c>
      <c r="D7" s="6"/>
      <c r="E7" s="14">
        <f>+D7/C7</f>
        <v>0</v>
      </c>
      <c r="F7" s="93" t="str">
        <f>IF(D7="","Veuillez compléter de prix","")</f>
        <v>Veuillez compléter de prix</v>
      </c>
      <c r="G7" s="95"/>
      <c r="H7" s="95"/>
    </row>
    <row r="8" spans="1:8" s="3" customFormat="1" x14ac:dyDescent="0.25">
      <c r="A8" s="97" t="s">
        <v>410</v>
      </c>
      <c r="B8" s="98"/>
      <c r="C8" s="10">
        <f>C7</f>
        <v>6</v>
      </c>
      <c r="D8" s="11">
        <f>SUM(D7)</f>
        <v>0</v>
      </c>
      <c r="E8" s="14"/>
      <c r="F8" s="93" t="str">
        <f t="shared" ref="F8:F72" si="0">IF(D8="","Veuillez compléter de prix","")</f>
        <v/>
      </c>
      <c r="G8" s="94"/>
      <c r="H8" s="94"/>
    </row>
    <row r="9" spans="1:8" s="3" customFormat="1" ht="15" customHeight="1" x14ac:dyDescent="0.25">
      <c r="A9" s="148" t="s">
        <v>411</v>
      </c>
      <c r="B9" s="5" t="s">
        <v>5</v>
      </c>
      <c r="C9" s="9">
        <v>12</v>
      </c>
      <c r="D9" s="6"/>
      <c r="E9" s="14">
        <f t="shared" ref="E9:E66" si="1">+D9/C9</f>
        <v>0</v>
      </c>
      <c r="F9" s="38" t="str">
        <f>IF(D9="","Veuillez compléter de prix","")</f>
        <v>Veuillez compléter de prix</v>
      </c>
      <c r="G9" s="39"/>
      <c r="H9" s="39"/>
    </row>
    <row r="10" spans="1:8" s="3" customFormat="1" ht="15" customHeight="1" x14ac:dyDescent="0.25">
      <c r="A10" s="149"/>
      <c r="B10" s="5" t="s">
        <v>3</v>
      </c>
      <c r="C10" s="9">
        <v>71</v>
      </c>
      <c r="D10" s="6"/>
      <c r="E10" s="14">
        <f t="shared" si="1"/>
        <v>0</v>
      </c>
      <c r="F10" s="56" t="str">
        <f>IF(D10="","Veuillez compléter de prix","")</f>
        <v>Veuillez compléter de prix</v>
      </c>
      <c r="G10" s="57"/>
      <c r="H10" s="57"/>
    </row>
    <row r="11" spans="1:8" s="3" customFormat="1" x14ac:dyDescent="0.25">
      <c r="A11" s="149"/>
      <c r="B11" s="5" t="s">
        <v>2</v>
      </c>
      <c r="C11" s="9">
        <v>4</v>
      </c>
      <c r="D11" s="6"/>
      <c r="E11" s="14">
        <f>+D11/C11</f>
        <v>0</v>
      </c>
      <c r="F11" s="38" t="str">
        <f t="shared" si="0"/>
        <v>Veuillez compléter de prix</v>
      </c>
      <c r="G11" s="39"/>
      <c r="H11" s="39"/>
    </row>
    <row r="12" spans="1:8" s="3" customFormat="1" x14ac:dyDescent="0.25">
      <c r="A12" s="149"/>
      <c r="B12" s="5" t="s">
        <v>4</v>
      </c>
      <c r="C12" s="9">
        <v>24</v>
      </c>
      <c r="D12" s="6"/>
      <c r="E12" s="14">
        <f>+D12/C12</f>
        <v>0</v>
      </c>
      <c r="F12" s="56" t="str">
        <f t="shared" si="0"/>
        <v>Veuillez compléter de prix</v>
      </c>
      <c r="G12" s="57"/>
      <c r="H12" s="57"/>
    </row>
    <row r="13" spans="1:8" s="3" customFormat="1" x14ac:dyDescent="0.25">
      <c r="A13" s="97" t="s">
        <v>412</v>
      </c>
      <c r="B13" s="98"/>
      <c r="C13" s="10">
        <f>SUM(C9:C12)</f>
        <v>111</v>
      </c>
      <c r="D13" s="11">
        <f>SUM(D9:D12)</f>
        <v>0</v>
      </c>
      <c r="E13" s="14"/>
      <c r="F13" s="38" t="str">
        <f t="shared" si="0"/>
        <v/>
      </c>
      <c r="G13" s="39"/>
      <c r="H13" s="39"/>
    </row>
    <row r="14" spans="1:8" s="3" customFormat="1" x14ac:dyDescent="0.25">
      <c r="A14" s="147" t="s">
        <v>413</v>
      </c>
      <c r="B14" s="5" t="s">
        <v>3</v>
      </c>
      <c r="C14" s="9">
        <v>28</v>
      </c>
      <c r="D14" s="6"/>
      <c r="E14" s="14">
        <f t="shared" si="1"/>
        <v>0</v>
      </c>
      <c r="F14" s="93" t="str">
        <f t="shared" si="0"/>
        <v>Veuillez compléter de prix</v>
      </c>
      <c r="G14" s="94"/>
      <c r="H14" s="94"/>
    </row>
    <row r="15" spans="1:8" s="3" customFormat="1" x14ac:dyDescent="0.25">
      <c r="A15" s="147"/>
      <c r="B15" s="5" t="s">
        <v>4</v>
      </c>
      <c r="C15" s="9">
        <v>5</v>
      </c>
      <c r="D15" s="6"/>
      <c r="E15" s="14">
        <f t="shared" si="1"/>
        <v>0</v>
      </c>
      <c r="F15" s="93" t="str">
        <f t="shared" si="0"/>
        <v>Veuillez compléter de prix</v>
      </c>
      <c r="G15" s="94"/>
      <c r="H15" s="94"/>
    </row>
    <row r="16" spans="1:8" s="3" customFormat="1" x14ac:dyDescent="0.25">
      <c r="A16" s="147"/>
      <c r="B16" s="5" t="s">
        <v>6</v>
      </c>
      <c r="C16" s="9">
        <v>12</v>
      </c>
      <c r="D16" s="6"/>
      <c r="E16" s="14">
        <f t="shared" si="1"/>
        <v>0</v>
      </c>
      <c r="F16" s="93" t="str">
        <f t="shared" si="0"/>
        <v>Veuillez compléter de prix</v>
      </c>
      <c r="G16" s="94"/>
      <c r="H16" s="94"/>
    </row>
    <row r="17" spans="1:8" s="3" customFormat="1" x14ac:dyDescent="0.25">
      <c r="A17" s="97" t="s">
        <v>414</v>
      </c>
      <c r="B17" s="98"/>
      <c r="C17" s="10">
        <f>SUM(C14:C16)</f>
        <v>45</v>
      </c>
      <c r="D17" s="11">
        <f>SUM(D14:D16)</f>
        <v>0</v>
      </c>
      <c r="E17" s="14"/>
      <c r="F17" s="93" t="str">
        <f t="shared" si="0"/>
        <v/>
      </c>
      <c r="G17" s="94"/>
      <c r="H17" s="94"/>
    </row>
    <row r="18" spans="1:8" s="3" customFormat="1" ht="14.45" customHeight="1" x14ac:dyDescent="0.25">
      <c r="A18" s="111" t="s">
        <v>415</v>
      </c>
      <c r="B18" s="5" t="s">
        <v>3</v>
      </c>
      <c r="C18" s="9">
        <v>79</v>
      </c>
      <c r="D18" s="6"/>
      <c r="E18" s="14">
        <f>+D18/C18</f>
        <v>0</v>
      </c>
      <c r="F18" s="93" t="str">
        <f t="shared" si="0"/>
        <v>Veuillez compléter de prix</v>
      </c>
      <c r="G18" s="94"/>
      <c r="H18" s="94"/>
    </row>
    <row r="19" spans="1:8" s="3" customFormat="1" ht="14.45" customHeight="1" x14ac:dyDescent="0.25">
      <c r="A19" s="111"/>
      <c r="B19" s="5" t="s">
        <v>2</v>
      </c>
      <c r="C19" s="9">
        <v>6</v>
      </c>
      <c r="D19" s="6"/>
      <c r="E19" s="14">
        <f>+D19/C19</f>
        <v>0</v>
      </c>
      <c r="F19" s="93" t="str">
        <f t="shared" ref="F19" si="2">IF(D19="","Veuillez compléter de prix","")</f>
        <v>Veuillez compléter de prix</v>
      </c>
      <c r="G19" s="94"/>
      <c r="H19" s="94"/>
    </row>
    <row r="20" spans="1:8" s="3" customFormat="1" x14ac:dyDescent="0.25">
      <c r="A20" s="111"/>
      <c r="B20" s="5" t="s">
        <v>4</v>
      </c>
      <c r="C20" s="9">
        <v>14</v>
      </c>
      <c r="D20" s="6"/>
      <c r="E20" s="14">
        <f t="shared" si="1"/>
        <v>0</v>
      </c>
      <c r="F20" s="93" t="str">
        <f t="shared" si="0"/>
        <v>Veuillez compléter de prix</v>
      </c>
      <c r="G20" s="94"/>
      <c r="H20" s="94"/>
    </row>
    <row r="21" spans="1:8" s="3" customFormat="1" x14ac:dyDescent="0.25">
      <c r="A21" s="97" t="s">
        <v>297</v>
      </c>
      <c r="B21" s="98"/>
      <c r="C21" s="27">
        <f>SUM(C18:C20)</f>
        <v>99</v>
      </c>
      <c r="D21" s="11">
        <f>SUM(D18:D20)</f>
        <v>0</v>
      </c>
      <c r="E21" s="14"/>
      <c r="F21" s="93" t="str">
        <f t="shared" si="0"/>
        <v/>
      </c>
      <c r="G21" s="94"/>
      <c r="H21" s="94"/>
    </row>
    <row r="22" spans="1:8" s="3" customFormat="1" x14ac:dyDescent="0.25">
      <c r="A22" s="147" t="s">
        <v>416</v>
      </c>
      <c r="B22" s="5" t="s">
        <v>5</v>
      </c>
      <c r="C22" s="9">
        <v>24</v>
      </c>
      <c r="D22" s="6"/>
      <c r="E22" s="14">
        <f t="shared" si="1"/>
        <v>0</v>
      </c>
      <c r="F22" s="93" t="str">
        <f t="shared" si="0"/>
        <v>Veuillez compléter de prix</v>
      </c>
      <c r="G22" s="94"/>
      <c r="H22" s="94"/>
    </row>
    <row r="23" spans="1:8" s="3" customFormat="1" x14ac:dyDescent="0.25">
      <c r="A23" s="147"/>
      <c r="B23" s="5" t="s">
        <v>3</v>
      </c>
      <c r="C23" s="9">
        <v>20</v>
      </c>
      <c r="D23" s="6"/>
      <c r="E23" s="14">
        <f t="shared" si="1"/>
        <v>0</v>
      </c>
      <c r="F23" s="93" t="str">
        <f t="shared" si="0"/>
        <v>Veuillez compléter de prix</v>
      </c>
      <c r="G23" s="94"/>
      <c r="H23" s="94"/>
    </row>
    <row r="24" spans="1:8" s="3" customFormat="1" x14ac:dyDescent="0.25">
      <c r="A24" s="147"/>
      <c r="B24" s="5" t="s">
        <v>2</v>
      </c>
      <c r="C24" s="9">
        <v>12</v>
      </c>
      <c r="D24" s="6"/>
      <c r="E24" s="14">
        <f t="shared" si="1"/>
        <v>0</v>
      </c>
      <c r="F24" s="93" t="str">
        <f t="shared" si="0"/>
        <v>Veuillez compléter de prix</v>
      </c>
      <c r="G24" s="94"/>
      <c r="H24" s="94"/>
    </row>
    <row r="25" spans="1:8" s="3" customFormat="1" x14ac:dyDescent="0.25">
      <c r="A25" s="147"/>
      <c r="B25" s="5" t="s">
        <v>4</v>
      </c>
      <c r="C25" s="9">
        <v>14</v>
      </c>
      <c r="D25" s="6"/>
      <c r="E25" s="14">
        <f t="shared" si="1"/>
        <v>0</v>
      </c>
      <c r="F25" s="93" t="str">
        <f t="shared" si="0"/>
        <v>Veuillez compléter de prix</v>
      </c>
      <c r="G25" s="94"/>
      <c r="H25" s="94"/>
    </row>
    <row r="26" spans="1:8" s="3" customFormat="1" x14ac:dyDescent="0.25">
      <c r="A26" s="97" t="s">
        <v>299</v>
      </c>
      <c r="B26" s="98"/>
      <c r="C26" s="10">
        <f>SUM(C22:C25)</f>
        <v>70</v>
      </c>
      <c r="D26" s="11">
        <f>SUM(D22:D25)</f>
        <v>0</v>
      </c>
      <c r="E26" s="14"/>
      <c r="F26" s="93" t="str">
        <f t="shared" si="0"/>
        <v/>
      </c>
      <c r="G26" s="94"/>
      <c r="H26" s="94"/>
    </row>
    <row r="27" spans="1:8" s="3" customFormat="1" x14ac:dyDescent="0.25">
      <c r="A27" s="115" t="s">
        <v>418</v>
      </c>
      <c r="B27" s="5" t="s">
        <v>5</v>
      </c>
      <c r="C27" s="9">
        <v>12</v>
      </c>
      <c r="D27" s="6"/>
      <c r="E27" s="14">
        <f t="shared" si="1"/>
        <v>0</v>
      </c>
      <c r="F27" s="93" t="str">
        <f>IF(D27="","Veuillez compléter de prix","")</f>
        <v>Veuillez compléter de prix</v>
      </c>
      <c r="G27" s="94"/>
      <c r="H27" s="94"/>
    </row>
    <row r="28" spans="1:8" s="3" customFormat="1" x14ac:dyDescent="0.25">
      <c r="A28" s="116"/>
      <c r="B28" s="5" t="s">
        <v>3</v>
      </c>
      <c r="C28" s="9">
        <v>49</v>
      </c>
      <c r="D28" s="6"/>
      <c r="E28" s="14">
        <f t="shared" si="1"/>
        <v>0</v>
      </c>
      <c r="F28" s="93" t="str">
        <f t="shared" ref="F28" si="3">IF(D28="","Veuillez compléter de prix","")</f>
        <v>Veuillez compléter de prix</v>
      </c>
      <c r="G28" s="94"/>
      <c r="H28" s="94"/>
    </row>
    <row r="29" spans="1:8" s="3" customFormat="1" x14ac:dyDescent="0.25">
      <c r="A29" s="97" t="s">
        <v>300</v>
      </c>
      <c r="B29" s="98"/>
      <c r="C29" s="10">
        <f>SUM(C27:C28)</f>
        <v>61</v>
      </c>
      <c r="D29" s="11">
        <f>SUM(D27:D28)</f>
        <v>0</v>
      </c>
      <c r="E29" s="14"/>
      <c r="F29" s="93" t="str">
        <f t="shared" si="0"/>
        <v/>
      </c>
      <c r="G29" s="94"/>
      <c r="H29" s="94"/>
    </row>
    <row r="30" spans="1:8" s="3" customFormat="1" x14ac:dyDescent="0.25">
      <c r="A30" s="110" t="s">
        <v>417</v>
      </c>
      <c r="B30" s="36" t="s">
        <v>5</v>
      </c>
      <c r="C30" s="9">
        <v>400</v>
      </c>
      <c r="D30" s="6"/>
      <c r="E30" s="14">
        <f>+D30/C30</f>
        <v>0</v>
      </c>
      <c r="F30" s="93" t="str">
        <f t="shared" si="0"/>
        <v>Veuillez compléter de prix</v>
      </c>
      <c r="G30" s="94"/>
      <c r="H30" s="94"/>
    </row>
    <row r="31" spans="1:8" s="3" customFormat="1" x14ac:dyDescent="0.25">
      <c r="A31" s="108"/>
      <c r="B31" s="36" t="s">
        <v>4</v>
      </c>
      <c r="C31" s="9">
        <v>70</v>
      </c>
      <c r="D31" s="6"/>
      <c r="E31" s="14">
        <f t="shared" ref="E31:E32" si="4">+D31/C31</f>
        <v>0</v>
      </c>
      <c r="F31" s="93" t="str">
        <f t="shared" ref="F31:F32" si="5">IF(D31="","Veuillez compléter de prix","")</f>
        <v>Veuillez compléter de prix</v>
      </c>
      <c r="G31" s="94"/>
      <c r="H31" s="94"/>
    </row>
    <row r="32" spans="1:8" s="3" customFormat="1" x14ac:dyDescent="0.25">
      <c r="A32" s="108"/>
      <c r="B32" s="36" t="s">
        <v>9</v>
      </c>
      <c r="C32" s="9">
        <v>580</v>
      </c>
      <c r="D32" s="6"/>
      <c r="E32" s="14">
        <f t="shared" si="4"/>
        <v>0</v>
      </c>
      <c r="F32" s="93" t="str">
        <f t="shared" si="5"/>
        <v>Veuillez compléter de prix</v>
      </c>
      <c r="G32" s="94"/>
      <c r="H32" s="94"/>
    </row>
    <row r="33" spans="1:8" s="3" customFormat="1" x14ac:dyDescent="0.25">
      <c r="A33" s="97" t="s">
        <v>302</v>
      </c>
      <c r="B33" s="98"/>
      <c r="C33" s="10">
        <f>SUM(C30:C32)</f>
        <v>1050</v>
      </c>
      <c r="D33" s="11">
        <f>SUM(D30:D30)</f>
        <v>0</v>
      </c>
      <c r="E33" s="14"/>
      <c r="F33" s="93" t="str">
        <f t="shared" si="0"/>
        <v/>
      </c>
      <c r="G33" s="94"/>
      <c r="H33" s="94"/>
    </row>
    <row r="34" spans="1:8" s="3" customFormat="1" x14ac:dyDescent="0.25">
      <c r="A34" s="106" t="s">
        <v>321</v>
      </c>
      <c r="B34" s="5" t="s">
        <v>5</v>
      </c>
      <c r="C34" s="9">
        <v>20</v>
      </c>
      <c r="D34" s="6"/>
      <c r="E34" s="14">
        <f t="shared" ref="E34:E37" si="6">+D34/C34</f>
        <v>0</v>
      </c>
      <c r="F34" s="93" t="str">
        <f t="shared" ref="F34:F38" si="7">IF(D34="","Veuillez compléter de prix","")</f>
        <v>Veuillez compléter de prix</v>
      </c>
      <c r="G34" s="94"/>
      <c r="H34" s="94"/>
    </row>
    <row r="35" spans="1:8" s="3" customFormat="1" x14ac:dyDescent="0.25">
      <c r="A35" s="107"/>
      <c r="B35" s="5" t="s">
        <v>3</v>
      </c>
      <c r="C35" s="9">
        <v>279</v>
      </c>
      <c r="D35" s="6"/>
      <c r="E35" s="14">
        <f t="shared" si="6"/>
        <v>0</v>
      </c>
      <c r="F35" s="93" t="str">
        <f t="shared" ref="F35:F37" si="8">IF(D35="","Veuillez compléter de prix","")</f>
        <v>Veuillez compléter de prix</v>
      </c>
      <c r="G35" s="94"/>
      <c r="H35" s="94"/>
    </row>
    <row r="36" spans="1:8" s="3" customFormat="1" x14ac:dyDescent="0.25">
      <c r="A36" s="107"/>
      <c r="B36" s="5" t="s">
        <v>2</v>
      </c>
      <c r="C36" s="9">
        <v>240</v>
      </c>
      <c r="D36" s="6"/>
      <c r="E36" s="14">
        <f t="shared" si="6"/>
        <v>0</v>
      </c>
      <c r="F36" s="93" t="str">
        <f t="shared" si="8"/>
        <v>Veuillez compléter de prix</v>
      </c>
      <c r="G36" s="94"/>
      <c r="H36" s="94"/>
    </row>
    <row r="37" spans="1:8" s="3" customFormat="1" x14ac:dyDescent="0.25">
      <c r="A37" s="107"/>
      <c r="B37" s="5" t="s">
        <v>4</v>
      </c>
      <c r="C37" s="9">
        <v>36</v>
      </c>
      <c r="D37" s="6"/>
      <c r="E37" s="14">
        <f t="shared" si="6"/>
        <v>0</v>
      </c>
      <c r="F37" s="93" t="str">
        <f t="shared" si="8"/>
        <v>Veuillez compléter de prix</v>
      </c>
      <c r="G37" s="94"/>
      <c r="H37" s="94"/>
    </row>
    <row r="38" spans="1:8" s="3" customFormat="1" x14ac:dyDescent="0.25">
      <c r="A38" s="97" t="s">
        <v>419</v>
      </c>
      <c r="B38" s="98"/>
      <c r="C38" s="10">
        <f>SUM(C34:C37)</f>
        <v>575</v>
      </c>
      <c r="D38" s="11">
        <f>SUM(D34:D34)</f>
        <v>0</v>
      </c>
      <c r="E38" s="14"/>
      <c r="F38" s="93" t="str">
        <f t="shared" si="7"/>
        <v/>
      </c>
      <c r="G38" s="94"/>
      <c r="H38" s="94"/>
    </row>
    <row r="39" spans="1:8" s="3" customFormat="1" x14ac:dyDescent="0.25">
      <c r="A39" s="150" t="s">
        <v>420</v>
      </c>
      <c r="B39" s="5" t="s">
        <v>5</v>
      </c>
      <c r="C39" s="9">
        <v>114</v>
      </c>
      <c r="D39" s="6"/>
      <c r="E39" s="14">
        <f t="shared" ref="E39:E42" si="9">+D39/C39</f>
        <v>0</v>
      </c>
      <c r="F39" s="93" t="str">
        <f>IF(D39="","Veuillez compléter de prix","")</f>
        <v>Veuillez compléter de prix</v>
      </c>
      <c r="G39" s="94"/>
      <c r="H39" s="94"/>
    </row>
    <row r="40" spans="1:8" s="3" customFormat="1" x14ac:dyDescent="0.25">
      <c r="A40" s="111"/>
      <c r="B40" s="5" t="s">
        <v>3</v>
      </c>
      <c r="C40" s="9">
        <v>666</v>
      </c>
      <c r="D40" s="6"/>
      <c r="E40" s="14">
        <f t="shared" si="9"/>
        <v>0</v>
      </c>
      <c r="F40" s="93" t="str">
        <f>IF(D40="","Veuillez compléter de prix","")</f>
        <v>Veuillez compléter de prix</v>
      </c>
      <c r="G40" s="94"/>
      <c r="H40" s="94"/>
    </row>
    <row r="41" spans="1:8" s="3" customFormat="1" x14ac:dyDescent="0.25">
      <c r="A41" s="111"/>
      <c r="B41" s="5" t="s">
        <v>2</v>
      </c>
      <c r="C41" s="9">
        <v>238</v>
      </c>
      <c r="D41" s="6"/>
      <c r="E41" s="14">
        <f t="shared" si="9"/>
        <v>0</v>
      </c>
      <c r="F41" s="93" t="str">
        <f t="shared" ref="F41:F42" si="10">IF(D41="","Veuillez compléter de prix","")</f>
        <v>Veuillez compléter de prix</v>
      </c>
      <c r="G41" s="94"/>
      <c r="H41" s="94"/>
    </row>
    <row r="42" spans="1:8" s="3" customFormat="1" x14ac:dyDescent="0.25">
      <c r="A42" s="151"/>
      <c r="B42" s="5" t="s">
        <v>4</v>
      </c>
      <c r="C42" s="9">
        <v>56</v>
      </c>
      <c r="D42" s="6"/>
      <c r="E42" s="14">
        <f t="shared" si="9"/>
        <v>0</v>
      </c>
      <c r="F42" s="93" t="str">
        <f t="shared" si="10"/>
        <v>Veuillez compléter de prix</v>
      </c>
      <c r="G42" s="94"/>
      <c r="H42" s="94"/>
    </row>
    <row r="43" spans="1:8" s="3" customFormat="1" x14ac:dyDescent="0.25">
      <c r="A43" s="97" t="s">
        <v>421</v>
      </c>
      <c r="B43" s="98"/>
      <c r="C43" s="10">
        <f>SUM(C39:C42)</f>
        <v>1074</v>
      </c>
      <c r="D43" s="11">
        <f>SUM(D39:D39)</f>
        <v>0</v>
      </c>
      <c r="E43" s="14"/>
      <c r="F43" s="93" t="str">
        <f t="shared" ref="F43" si="11">IF(D43="","Veuillez compléter de prix","")</f>
        <v/>
      </c>
      <c r="G43" s="94"/>
      <c r="H43" s="94"/>
    </row>
    <row r="44" spans="1:8" s="45" customFormat="1" x14ac:dyDescent="0.25">
      <c r="A44" s="144" t="s">
        <v>422</v>
      </c>
      <c r="B44" s="9" t="s">
        <v>5</v>
      </c>
      <c r="C44" s="9">
        <v>184</v>
      </c>
      <c r="D44" s="43"/>
      <c r="E44" s="44">
        <f t="shared" si="1"/>
        <v>0</v>
      </c>
      <c r="F44" s="145" t="str">
        <f t="shared" si="0"/>
        <v>Veuillez compléter de prix</v>
      </c>
      <c r="G44" s="146"/>
      <c r="H44" s="146"/>
    </row>
    <row r="45" spans="1:8" s="45" customFormat="1" x14ac:dyDescent="0.25">
      <c r="A45" s="144"/>
      <c r="B45" s="9" t="s">
        <v>3</v>
      </c>
      <c r="C45" s="9">
        <v>432</v>
      </c>
      <c r="D45" s="43"/>
      <c r="E45" s="44">
        <f t="shared" si="1"/>
        <v>0</v>
      </c>
      <c r="F45" s="145" t="str">
        <f t="shared" ref="F45:F46" si="12">IF(D45="","Veuillez compléter de prix","")</f>
        <v>Veuillez compléter de prix</v>
      </c>
      <c r="G45" s="146"/>
      <c r="H45" s="146"/>
    </row>
    <row r="46" spans="1:8" s="45" customFormat="1" x14ac:dyDescent="0.25">
      <c r="A46" s="144"/>
      <c r="B46" s="9" t="s">
        <v>402</v>
      </c>
      <c r="C46" s="9">
        <v>68</v>
      </c>
      <c r="D46" s="43"/>
      <c r="E46" s="44">
        <f t="shared" si="1"/>
        <v>0</v>
      </c>
      <c r="F46" s="145" t="str">
        <f t="shared" si="12"/>
        <v>Veuillez compléter de prix</v>
      </c>
      <c r="G46" s="146"/>
      <c r="H46" s="146"/>
    </row>
    <row r="47" spans="1:8" s="45" customFormat="1" x14ac:dyDescent="0.25">
      <c r="A47" s="144"/>
      <c r="B47" s="9" t="s">
        <v>2</v>
      </c>
      <c r="C47" s="9">
        <v>125</v>
      </c>
      <c r="D47" s="43"/>
      <c r="E47" s="44">
        <f t="shared" si="1"/>
        <v>0</v>
      </c>
      <c r="F47" s="145" t="str">
        <f t="shared" si="0"/>
        <v>Veuillez compléter de prix</v>
      </c>
      <c r="G47" s="146"/>
      <c r="H47" s="146"/>
    </row>
    <row r="48" spans="1:8" s="45" customFormat="1" x14ac:dyDescent="0.25">
      <c r="A48" s="144"/>
      <c r="B48" s="9" t="s">
        <v>4</v>
      </c>
      <c r="C48" s="9">
        <v>24</v>
      </c>
      <c r="D48" s="43"/>
      <c r="E48" s="44">
        <f t="shared" si="1"/>
        <v>0</v>
      </c>
      <c r="F48" s="145" t="str">
        <f t="shared" si="0"/>
        <v>Veuillez compléter de prix</v>
      </c>
      <c r="G48" s="146"/>
      <c r="H48" s="146"/>
    </row>
    <row r="49" spans="1:8" s="45" customFormat="1" x14ac:dyDescent="0.25">
      <c r="A49" s="125" t="s">
        <v>423</v>
      </c>
      <c r="B49" s="126"/>
      <c r="C49" s="27">
        <f>SUM(C44:C48)</f>
        <v>833</v>
      </c>
      <c r="D49" s="46">
        <f>SUM(D44:D48)</f>
        <v>0</v>
      </c>
      <c r="E49" s="44"/>
      <c r="F49" s="145" t="str">
        <f t="shared" si="0"/>
        <v/>
      </c>
      <c r="G49" s="146"/>
      <c r="H49" s="146"/>
    </row>
    <row r="50" spans="1:8" s="45" customFormat="1" x14ac:dyDescent="0.25">
      <c r="A50" s="144" t="s">
        <v>424</v>
      </c>
      <c r="B50" s="9" t="s">
        <v>3</v>
      </c>
      <c r="C50" s="9">
        <v>120</v>
      </c>
      <c r="D50" s="43"/>
      <c r="E50" s="44">
        <f t="shared" ref="E50:E52" si="13">+D50/C50</f>
        <v>0</v>
      </c>
      <c r="F50" s="145" t="str">
        <f t="shared" si="0"/>
        <v>Veuillez compléter de prix</v>
      </c>
      <c r="G50" s="146"/>
      <c r="H50" s="146"/>
    </row>
    <row r="51" spans="1:8" s="45" customFormat="1" x14ac:dyDescent="0.25">
      <c r="A51" s="144"/>
      <c r="B51" s="9" t="s">
        <v>2</v>
      </c>
      <c r="C51" s="9">
        <v>25</v>
      </c>
      <c r="D51" s="43"/>
      <c r="E51" s="44">
        <f t="shared" si="13"/>
        <v>0</v>
      </c>
      <c r="F51" s="145" t="str">
        <f t="shared" si="0"/>
        <v>Veuillez compléter de prix</v>
      </c>
      <c r="G51" s="146"/>
      <c r="H51" s="146"/>
    </row>
    <row r="52" spans="1:8" s="45" customFormat="1" x14ac:dyDescent="0.25">
      <c r="A52" s="144"/>
      <c r="B52" s="9" t="s">
        <v>4</v>
      </c>
      <c r="C52" s="9">
        <v>15</v>
      </c>
      <c r="D52" s="43"/>
      <c r="E52" s="44">
        <f t="shared" si="13"/>
        <v>0</v>
      </c>
      <c r="F52" s="145" t="str">
        <f t="shared" si="0"/>
        <v>Veuillez compléter de prix</v>
      </c>
      <c r="G52" s="146"/>
      <c r="H52" s="146"/>
    </row>
    <row r="53" spans="1:8" s="3" customFormat="1" x14ac:dyDescent="0.25">
      <c r="A53" s="97" t="s">
        <v>403</v>
      </c>
      <c r="B53" s="98"/>
      <c r="C53" s="27">
        <f>SUM(C50:C52)</f>
        <v>160</v>
      </c>
      <c r="D53" s="11">
        <f>SUM(D50:D52)</f>
        <v>0</v>
      </c>
      <c r="E53" s="14"/>
      <c r="F53" s="93" t="str">
        <f t="shared" ref="F53" si="14">IF(D53="","Veuillez compléter de prix","")</f>
        <v/>
      </c>
      <c r="G53" s="94"/>
      <c r="H53" s="94"/>
    </row>
    <row r="54" spans="1:8" s="3" customFormat="1" x14ac:dyDescent="0.25">
      <c r="A54" s="147" t="s">
        <v>425</v>
      </c>
      <c r="B54" s="5" t="s">
        <v>10</v>
      </c>
      <c r="C54" s="9">
        <v>12</v>
      </c>
      <c r="D54" s="6"/>
      <c r="E54" s="14">
        <f t="shared" si="1"/>
        <v>0</v>
      </c>
      <c r="F54" s="93" t="str">
        <f t="shared" si="0"/>
        <v>Veuillez compléter de prix</v>
      </c>
      <c r="G54" s="94"/>
      <c r="H54" s="94"/>
    </row>
    <row r="55" spans="1:8" s="3" customFormat="1" x14ac:dyDescent="0.25">
      <c r="A55" s="147"/>
      <c r="B55" s="5" t="s">
        <v>4</v>
      </c>
      <c r="C55" s="9">
        <v>15</v>
      </c>
      <c r="D55" s="6"/>
      <c r="E55" s="14">
        <f t="shared" si="1"/>
        <v>0</v>
      </c>
      <c r="F55" s="93" t="str">
        <f t="shared" si="0"/>
        <v>Veuillez compléter de prix</v>
      </c>
      <c r="G55" s="94"/>
      <c r="H55" s="94"/>
    </row>
    <row r="56" spans="1:8" s="3" customFormat="1" x14ac:dyDescent="0.25">
      <c r="A56" s="147"/>
      <c r="B56" s="5" t="s">
        <v>6</v>
      </c>
      <c r="C56" s="9">
        <v>59</v>
      </c>
      <c r="D56" s="6"/>
      <c r="E56" s="14">
        <f t="shared" si="1"/>
        <v>0</v>
      </c>
      <c r="F56" s="93" t="str">
        <f t="shared" si="0"/>
        <v>Veuillez compléter de prix</v>
      </c>
      <c r="G56" s="94"/>
      <c r="H56" s="94"/>
    </row>
    <row r="57" spans="1:8" s="3" customFormat="1" x14ac:dyDescent="0.25">
      <c r="A57" s="97" t="s">
        <v>304</v>
      </c>
      <c r="B57" s="98"/>
      <c r="C57" s="10">
        <f>SUM(C54:C56)</f>
        <v>86</v>
      </c>
      <c r="D57" s="11">
        <f>SUM(D54:D56)</f>
        <v>0</v>
      </c>
      <c r="E57" s="14"/>
      <c r="F57" s="93" t="str">
        <f t="shared" si="0"/>
        <v/>
      </c>
      <c r="G57" s="94"/>
      <c r="H57" s="94"/>
    </row>
    <row r="58" spans="1:8" s="3" customFormat="1" x14ac:dyDescent="0.25">
      <c r="A58" s="144" t="s">
        <v>426</v>
      </c>
      <c r="B58" s="9" t="s">
        <v>5</v>
      </c>
      <c r="C58" s="9">
        <v>45</v>
      </c>
      <c r="D58" s="6"/>
      <c r="E58" s="14">
        <f t="shared" si="1"/>
        <v>0</v>
      </c>
      <c r="F58" s="93" t="str">
        <f t="shared" si="0"/>
        <v>Veuillez compléter de prix</v>
      </c>
      <c r="G58" s="94"/>
      <c r="H58" s="94"/>
    </row>
    <row r="59" spans="1:8" s="3" customFormat="1" x14ac:dyDescent="0.25">
      <c r="A59" s="144"/>
      <c r="B59" s="9" t="s">
        <v>3</v>
      </c>
      <c r="C59" s="9">
        <v>390</v>
      </c>
      <c r="D59" s="6"/>
      <c r="E59" s="14">
        <f t="shared" si="1"/>
        <v>0</v>
      </c>
      <c r="F59" s="56"/>
      <c r="G59" s="57"/>
      <c r="H59" s="57"/>
    </row>
    <row r="60" spans="1:8" s="3" customFormat="1" x14ac:dyDescent="0.25">
      <c r="A60" s="144"/>
      <c r="B60" s="9" t="s">
        <v>2</v>
      </c>
      <c r="C60" s="9">
        <v>360</v>
      </c>
      <c r="D60" s="6"/>
      <c r="E60" s="14">
        <f t="shared" si="1"/>
        <v>0</v>
      </c>
      <c r="F60" s="93" t="str">
        <f t="shared" si="0"/>
        <v>Veuillez compléter de prix</v>
      </c>
      <c r="G60" s="94"/>
      <c r="H60" s="94"/>
    </row>
    <row r="61" spans="1:8" s="3" customFormat="1" x14ac:dyDescent="0.25">
      <c r="A61" s="144"/>
      <c r="B61" s="9" t="s">
        <v>4</v>
      </c>
      <c r="C61" s="9">
        <v>137</v>
      </c>
      <c r="D61" s="6"/>
      <c r="E61" s="14">
        <f t="shared" si="1"/>
        <v>0</v>
      </c>
      <c r="F61" s="93" t="str">
        <f t="shared" si="0"/>
        <v>Veuillez compléter de prix</v>
      </c>
      <c r="G61" s="94"/>
      <c r="H61" s="94"/>
    </row>
    <row r="62" spans="1:8" s="3" customFormat="1" x14ac:dyDescent="0.25">
      <c r="A62" s="125" t="s">
        <v>322</v>
      </c>
      <c r="B62" s="126"/>
      <c r="C62" s="10">
        <f>SUM(C58:C61)</f>
        <v>932</v>
      </c>
      <c r="D62" s="11">
        <f>SUM(D56:D61)</f>
        <v>0</v>
      </c>
      <c r="E62" s="14"/>
      <c r="F62" s="40"/>
      <c r="G62" s="39"/>
      <c r="H62" s="39"/>
    </row>
    <row r="63" spans="1:8" s="3" customFormat="1" x14ac:dyDescent="0.25">
      <c r="A63" s="142" t="s">
        <v>427</v>
      </c>
      <c r="B63" s="9" t="s">
        <v>3</v>
      </c>
      <c r="C63" s="9">
        <v>20</v>
      </c>
      <c r="D63" s="6"/>
      <c r="E63" s="14">
        <f t="shared" si="1"/>
        <v>0</v>
      </c>
      <c r="F63" s="93" t="str">
        <f t="shared" si="0"/>
        <v>Veuillez compléter de prix</v>
      </c>
      <c r="G63" s="94"/>
      <c r="H63" s="94"/>
    </row>
    <row r="64" spans="1:8" s="3" customFormat="1" x14ac:dyDescent="0.25">
      <c r="A64" s="142"/>
      <c r="B64" s="9" t="s">
        <v>2</v>
      </c>
      <c r="C64" s="9">
        <v>37</v>
      </c>
      <c r="D64" s="6"/>
      <c r="E64" s="14">
        <f t="shared" si="1"/>
        <v>0</v>
      </c>
      <c r="F64" s="56"/>
      <c r="G64" s="57"/>
      <c r="H64" s="57"/>
    </row>
    <row r="65" spans="1:8" s="3" customFormat="1" x14ac:dyDescent="0.25">
      <c r="A65" s="142"/>
      <c r="B65" s="9" t="s">
        <v>4</v>
      </c>
      <c r="C65" s="9">
        <v>47</v>
      </c>
      <c r="D65" s="6"/>
      <c r="E65" s="14">
        <f t="shared" si="1"/>
        <v>0</v>
      </c>
      <c r="F65" s="93" t="str">
        <f t="shared" si="0"/>
        <v>Veuillez compléter de prix</v>
      </c>
      <c r="G65" s="94"/>
      <c r="H65" s="94"/>
    </row>
    <row r="66" spans="1:8" s="3" customFormat="1" x14ac:dyDescent="0.25">
      <c r="A66" s="128"/>
      <c r="B66" s="9" t="s">
        <v>6</v>
      </c>
      <c r="C66" s="9">
        <v>44</v>
      </c>
      <c r="D66" s="6"/>
      <c r="E66" s="14">
        <f t="shared" si="1"/>
        <v>0</v>
      </c>
      <c r="F66" s="93" t="str">
        <f t="shared" si="0"/>
        <v>Veuillez compléter de prix</v>
      </c>
      <c r="G66" s="94"/>
      <c r="H66" s="94"/>
    </row>
    <row r="67" spans="1:8" s="3" customFormat="1" x14ac:dyDescent="0.25">
      <c r="A67" s="97" t="s">
        <v>305</v>
      </c>
      <c r="B67" s="98"/>
      <c r="C67" s="10">
        <f>SUM(C63:C66)</f>
        <v>148</v>
      </c>
      <c r="D67" s="11">
        <f>SUM(D63:D66)</f>
        <v>0</v>
      </c>
      <c r="E67" s="14"/>
      <c r="F67" s="93" t="str">
        <f t="shared" si="0"/>
        <v/>
      </c>
      <c r="G67" s="94"/>
      <c r="H67" s="94"/>
    </row>
    <row r="68" spans="1:8" s="3" customFormat="1" x14ac:dyDescent="0.25">
      <c r="A68" s="147" t="s">
        <v>428</v>
      </c>
      <c r="B68" s="5" t="s">
        <v>3</v>
      </c>
      <c r="C68" s="9">
        <v>108</v>
      </c>
      <c r="D68" s="6"/>
      <c r="E68" s="14">
        <f t="shared" ref="E68:E71" si="15">+D68/C68</f>
        <v>0</v>
      </c>
      <c r="F68" s="93" t="str">
        <f t="shared" si="0"/>
        <v>Veuillez compléter de prix</v>
      </c>
      <c r="G68" s="94"/>
      <c r="H68" s="94"/>
    </row>
    <row r="69" spans="1:8" s="3" customFormat="1" x14ac:dyDescent="0.25">
      <c r="A69" s="147"/>
      <c r="B69" s="5" t="s">
        <v>2</v>
      </c>
      <c r="C69" s="9">
        <v>30</v>
      </c>
      <c r="D69" s="6"/>
      <c r="E69" s="14">
        <f t="shared" si="15"/>
        <v>0</v>
      </c>
      <c r="F69" s="93" t="str">
        <f t="shared" ref="F69" si="16">IF(D69="","Veuillez compléter de prix","")</f>
        <v>Veuillez compléter de prix</v>
      </c>
      <c r="G69" s="94"/>
      <c r="H69" s="94"/>
    </row>
    <row r="70" spans="1:8" s="3" customFormat="1" x14ac:dyDescent="0.25">
      <c r="A70" s="147"/>
      <c r="B70" s="5" t="s">
        <v>4</v>
      </c>
      <c r="C70" s="9">
        <v>16.5</v>
      </c>
      <c r="D70" s="6"/>
      <c r="E70" s="14">
        <f t="shared" si="15"/>
        <v>0</v>
      </c>
      <c r="F70" s="93" t="str">
        <f t="shared" si="0"/>
        <v>Veuillez compléter de prix</v>
      </c>
      <c r="G70" s="94"/>
      <c r="H70" s="94"/>
    </row>
    <row r="71" spans="1:8" s="3" customFormat="1" x14ac:dyDescent="0.25">
      <c r="A71" s="147"/>
      <c r="B71" s="5" t="s">
        <v>6</v>
      </c>
      <c r="C71" s="9">
        <v>15</v>
      </c>
      <c r="D71" s="6"/>
      <c r="E71" s="14">
        <f t="shared" si="15"/>
        <v>0</v>
      </c>
      <c r="F71" s="93" t="str">
        <f t="shared" si="0"/>
        <v>Veuillez compléter de prix</v>
      </c>
      <c r="G71" s="94"/>
      <c r="H71" s="94"/>
    </row>
    <row r="72" spans="1:8" s="3" customFormat="1" x14ac:dyDescent="0.25">
      <c r="A72" s="97" t="s">
        <v>429</v>
      </c>
      <c r="B72" s="98"/>
      <c r="C72" s="10">
        <f>SUM(C68:C71)</f>
        <v>169.5</v>
      </c>
      <c r="D72" s="11">
        <f>SUM(D68:D71)</f>
        <v>0</v>
      </c>
      <c r="E72" s="14"/>
      <c r="F72" s="93" t="str">
        <f t="shared" si="0"/>
        <v/>
      </c>
      <c r="G72" s="94"/>
      <c r="H72" s="94"/>
    </row>
    <row r="73" spans="1:8" ht="15.6" customHeight="1" thickBot="1" x14ac:dyDescent="0.3">
      <c r="A73" s="99" t="s">
        <v>11</v>
      </c>
      <c r="B73" s="100"/>
      <c r="C73" s="8">
        <f>SUM(C72+C67+C62+C57+C53+C49+C43+C38+C33+C29+C26+C21+C17+C13+C8)</f>
        <v>5419.5</v>
      </c>
      <c r="D73" s="12">
        <f>SUM(D72,D67,D62,D57,D53,D49,D43,D38,D33,D29,D26,D21,D17,D13,D8)</f>
        <v>0</v>
      </c>
      <c r="E73" s="13"/>
    </row>
    <row r="74" spans="1:8" ht="15.75" thickTop="1" x14ac:dyDescent="0.25"/>
    <row r="75" spans="1:8" ht="15.75" thickBot="1" x14ac:dyDescent="0.3"/>
    <row r="76" spans="1:8" ht="19.5" thickTop="1" x14ac:dyDescent="0.25">
      <c r="A76" s="103" t="s">
        <v>430</v>
      </c>
      <c r="B76" s="104"/>
      <c r="C76" s="104"/>
      <c r="D76" s="104"/>
      <c r="E76" s="105"/>
    </row>
    <row r="77" spans="1:8" x14ac:dyDescent="0.25">
      <c r="A77" s="26"/>
      <c r="B77" s="7" t="s">
        <v>0</v>
      </c>
      <c r="C77" s="7" t="s">
        <v>1</v>
      </c>
      <c r="D77" s="7" t="s">
        <v>13</v>
      </c>
      <c r="E77" s="7" t="s">
        <v>12</v>
      </c>
    </row>
    <row r="78" spans="1:8" x14ac:dyDescent="0.25">
      <c r="A78" s="58" t="s">
        <v>306</v>
      </c>
      <c r="B78" s="5" t="s">
        <v>2</v>
      </c>
      <c r="C78" s="9">
        <v>213</v>
      </c>
      <c r="D78" s="6"/>
      <c r="E78" s="14">
        <f t="shared" ref="E78" si="17">+D78/C78</f>
        <v>0</v>
      </c>
      <c r="F78" s="1" t="str">
        <f t="shared" ref="F78" si="18">IF(D78="","Veuillez compléter ce prix","")</f>
        <v>Veuillez compléter ce prix</v>
      </c>
      <c r="G78" s="124"/>
      <c r="H78" s="124"/>
    </row>
    <row r="79" spans="1:8" x14ac:dyDescent="0.25">
      <c r="A79" s="97" t="s">
        <v>317</v>
      </c>
      <c r="B79" s="98"/>
      <c r="C79" s="10">
        <f>SUM(C78:C78)</f>
        <v>213</v>
      </c>
      <c r="D79" s="11">
        <f>SUM(D78:D78)</f>
        <v>0</v>
      </c>
      <c r="E79" s="14"/>
    </row>
    <row r="80" spans="1:8" x14ac:dyDescent="0.25">
      <c r="A80" s="106" t="s">
        <v>307</v>
      </c>
      <c r="B80" s="5" t="s">
        <v>2</v>
      </c>
      <c r="C80" s="9">
        <v>91</v>
      </c>
      <c r="D80" s="6"/>
      <c r="E80" s="14">
        <f t="shared" ref="E80:E81" si="19">+D80/C80</f>
        <v>0</v>
      </c>
      <c r="F80" s="1" t="str">
        <f t="shared" ref="F80:F81" si="20">IF(D80="","Veuillez compléter ce prix","")</f>
        <v>Veuillez compléter ce prix</v>
      </c>
      <c r="G80" s="92"/>
      <c r="H80" s="92"/>
    </row>
    <row r="81" spans="1:8" x14ac:dyDescent="0.25">
      <c r="A81" s="114"/>
      <c r="B81" s="5" t="s">
        <v>4</v>
      </c>
      <c r="C81" s="9">
        <v>11.5</v>
      </c>
      <c r="D81" s="6"/>
      <c r="E81" s="14">
        <f t="shared" si="19"/>
        <v>0</v>
      </c>
      <c r="F81" s="1" t="str">
        <f t="shared" si="20"/>
        <v>Veuillez compléter ce prix</v>
      </c>
      <c r="G81" s="92"/>
      <c r="H81" s="92"/>
    </row>
    <row r="82" spans="1:8" x14ac:dyDescent="0.25">
      <c r="A82" s="97" t="s">
        <v>318</v>
      </c>
      <c r="B82" s="98"/>
      <c r="C82" s="10">
        <f>SUM(C80:C81)</f>
        <v>102.5</v>
      </c>
      <c r="D82" s="11">
        <f>SUM(D81:D81)</f>
        <v>0</v>
      </c>
      <c r="E82" s="14"/>
    </row>
    <row r="83" spans="1:8" ht="15.75" thickBot="1" x14ac:dyDescent="0.3">
      <c r="A83" s="99" t="s">
        <v>11</v>
      </c>
      <c r="B83" s="100"/>
      <c r="C83" s="8">
        <f>SUM(C79+C82)</f>
        <v>315.5</v>
      </c>
      <c r="D83" s="12">
        <f>SUM(D82,D79)</f>
        <v>0</v>
      </c>
      <c r="E83" s="13"/>
    </row>
    <row r="84" spans="1:8" ht="15.75" thickTop="1" x14ac:dyDescent="0.25"/>
  </sheetData>
  <mergeCells count="100">
    <mergeCell ref="A63:A66"/>
    <mergeCell ref="F67:H67"/>
    <mergeCell ref="F70:H70"/>
    <mergeCell ref="F58:H58"/>
    <mergeCell ref="F60:H60"/>
    <mergeCell ref="F61:H61"/>
    <mergeCell ref="A62:B62"/>
    <mergeCell ref="A1:E1"/>
    <mergeCell ref="A2:E2"/>
    <mergeCell ref="A3:E3"/>
    <mergeCell ref="A5:E5"/>
    <mergeCell ref="F27:H27"/>
    <mergeCell ref="A8:B8"/>
    <mergeCell ref="F8:H8"/>
    <mergeCell ref="A18:A20"/>
    <mergeCell ref="F18:H18"/>
    <mergeCell ref="F20:H20"/>
    <mergeCell ref="A13:B13"/>
    <mergeCell ref="A14:A16"/>
    <mergeCell ref="F14:H14"/>
    <mergeCell ref="F7:H7"/>
    <mergeCell ref="A17:B17"/>
    <mergeCell ref="F17:H17"/>
    <mergeCell ref="F57:H57"/>
    <mergeCell ref="A9:A12"/>
    <mergeCell ref="F39:H39"/>
    <mergeCell ref="A43:B43"/>
    <mergeCell ref="F43:H43"/>
    <mergeCell ref="F32:H32"/>
    <mergeCell ref="A34:A37"/>
    <mergeCell ref="F35:H35"/>
    <mergeCell ref="F36:H36"/>
    <mergeCell ref="F37:H37"/>
    <mergeCell ref="A39:A42"/>
    <mergeCell ref="F21:H21"/>
    <mergeCell ref="A33:B33"/>
    <mergeCell ref="F33:H33"/>
    <mergeCell ref="F15:H15"/>
    <mergeCell ref="F16:H16"/>
    <mergeCell ref="A21:B21"/>
    <mergeCell ref="A38:B38"/>
    <mergeCell ref="F38:H38"/>
    <mergeCell ref="A29:B29"/>
    <mergeCell ref="A30:A32"/>
    <mergeCell ref="A22:A25"/>
    <mergeCell ref="F23:H23"/>
    <mergeCell ref="A26:B26"/>
    <mergeCell ref="A27:A28"/>
    <mergeCell ref="F28:H28"/>
    <mergeCell ref="F24:H24"/>
    <mergeCell ref="F25:H25"/>
    <mergeCell ref="F26:H26"/>
    <mergeCell ref="F22:H22"/>
    <mergeCell ref="F19:H19"/>
    <mergeCell ref="A44:A48"/>
    <mergeCell ref="F31:H31"/>
    <mergeCell ref="F34:H34"/>
    <mergeCell ref="F29:H29"/>
    <mergeCell ref="F30:H30"/>
    <mergeCell ref="F40:H40"/>
    <mergeCell ref="F44:H44"/>
    <mergeCell ref="F51:H51"/>
    <mergeCell ref="F49:H49"/>
    <mergeCell ref="F50:H50"/>
    <mergeCell ref="F45:H45"/>
    <mergeCell ref="F46:H46"/>
    <mergeCell ref="F47:H47"/>
    <mergeCell ref="F48:H48"/>
    <mergeCell ref="A79:B79"/>
    <mergeCell ref="A80:A81"/>
    <mergeCell ref="A83:B83"/>
    <mergeCell ref="A82:B82"/>
    <mergeCell ref="F41:H41"/>
    <mergeCell ref="F42:H42"/>
    <mergeCell ref="A53:B53"/>
    <mergeCell ref="F53:H53"/>
    <mergeCell ref="A73:B73"/>
    <mergeCell ref="A67:B67"/>
    <mergeCell ref="A68:A71"/>
    <mergeCell ref="A72:B72"/>
    <mergeCell ref="F71:H71"/>
    <mergeCell ref="F69:H69"/>
    <mergeCell ref="F80:H80"/>
    <mergeCell ref="F81:H81"/>
    <mergeCell ref="A76:E76"/>
    <mergeCell ref="F78:H78"/>
    <mergeCell ref="A50:A52"/>
    <mergeCell ref="F52:H52"/>
    <mergeCell ref="A49:B49"/>
    <mergeCell ref="A54:A56"/>
    <mergeCell ref="A57:B57"/>
    <mergeCell ref="A58:A61"/>
    <mergeCell ref="F68:H68"/>
    <mergeCell ref="F72:H72"/>
    <mergeCell ref="F63:H63"/>
    <mergeCell ref="F65:H65"/>
    <mergeCell ref="F66:H66"/>
    <mergeCell ref="F54:H54"/>
    <mergeCell ref="F55:H55"/>
    <mergeCell ref="F56:H56"/>
  </mergeCells>
  <conditionalFormatting sqref="D65:D66">
    <cfRule type="cellIs" dxfId="37" priority="205" operator="equal">
      <formula>#REF!="&lt;&gt;"</formula>
    </cfRule>
  </conditionalFormatting>
  <conditionalFormatting sqref="D71">
    <cfRule type="cellIs" dxfId="36" priority="185" operator="equal">
      <formula>D11="&lt;&gt;"</formula>
    </cfRule>
  </conditionalFormatting>
  <conditionalFormatting sqref="D70">
    <cfRule type="cellIs" dxfId="35" priority="186" operator="equal">
      <formula>D11="&lt;&gt;"</formula>
    </cfRule>
  </conditionalFormatting>
  <conditionalFormatting sqref="D63:D64">
    <cfRule type="cellIs" dxfId="34" priority="206" operator="equal">
      <formula>#REF!="&lt;&gt;"</formula>
    </cfRule>
  </conditionalFormatting>
  <conditionalFormatting sqref="D9:D12">
    <cfRule type="cellIs" dxfId="33" priority="405" operator="equal">
      <formula>D1048284="&lt;&gt;"</formula>
    </cfRule>
  </conditionalFormatting>
  <conditionalFormatting sqref="D42">
    <cfRule type="cellIs" dxfId="32" priority="406" operator="equal">
      <formula>#REF!="&lt;&gt;"</formula>
    </cfRule>
  </conditionalFormatting>
  <conditionalFormatting sqref="D27:D28">
    <cfRule type="cellIs" dxfId="31" priority="413" operator="equal">
      <formula>D1048286="&lt;&gt;"</formula>
    </cfRule>
  </conditionalFormatting>
  <conditionalFormatting sqref="D56">
    <cfRule type="cellIs" dxfId="30" priority="450" operator="equal">
      <formula>#REF!="&lt;&gt;"</formula>
    </cfRule>
  </conditionalFormatting>
  <conditionalFormatting sqref="D60:D61">
    <cfRule type="cellIs" dxfId="29" priority="454" operator="equal">
      <formula>#REF!="&lt;&gt;"</formula>
    </cfRule>
  </conditionalFormatting>
  <conditionalFormatting sqref="D58:D59">
    <cfRule type="cellIs" dxfId="28" priority="457" operator="equal">
      <formula>#REF!="&lt;&gt;"</formula>
    </cfRule>
  </conditionalFormatting>
  <conditionalFormatting sqref="D44:D48">
    <cfRule type="cellIs" dxfId="27" priority="461" operator="equal">
      <formula>D1048283="&lt;&gt;"</formula>
    </cfRule>
  </conditionalFormatting>
  <conditionalFormatting sqref="D54:D55">
    <cfRule type="cellIs" dxfId="26" priority="462" operator="equal">
      <formula>#REF!="&lt;&gt;"</formula>
    </cfRule>
  </conditionalFormatting>
  <conditionalFormatting sqref="D50:D52">
    <cfRule type="cellIs" dxfId="25" priority="463" operator="equal">
      <formula>#REF!="&lt;&gt;"</formula>
    </cfRule>
  </conditionalFormatting>
  <conditionalFormatting sqref="D34:D36">
    <cfRule type="cellIs" dxfId="24" priority="470" operator="equal">
      <formula>#REF!="&lt;&gt;"</formula>
    </cfRule>
  </conditionalFormatting>
  <conditionalFormatting sqref="D37">
    <cfRule type="cellIs" dxfId="23" priority="475" operator="equal">
      <formula>#REF!="&lt;&gt;"</formula>
    </cfRule>
  </conditionalFormatting>
  <conditionalFormatting sqref="D39:D41">
    <cfRule type="cellIs" dxfId="22" priority="476" operator="equal">
      <formula>#REF!="&lt;&gt;"</formula>
    </cfRule>
  </conditionalFormatting>
  <conditionalFormatting sqref="D30:D31">
    <cfRule type="cellIs" dxfId="21" priority="481" operator="equal">
      <formula>#REF!="&lt;&gt;"</formula>
    </cfRule>
  </conditionalFormatting>
  <conditionalFormatting sqref="D32">
    <cfRule type="cellIs" dxfId="20" priority="485" operator="equal">
      <formula>#REF!="&lt;&gt;"</formula>
    </cfRule>
  </conditionalFormatting>
  <conditionalFormatting sqref="D22:D23">
    <cfRule type="cellIs" dxfId="19" priority="489" operator="equal">
      <formula>#REF!="&lt;&gt;"</formula>
    </cfRule>
  </conditionalFormatting>
  <conditionalFormatting sqref="D24">
    <cfRule type="cellIs" dxfId="18" priority="490" operator="equal">
      <formula>#REF!="&lt;&gt;"</formula>
    </cfRule>
  </conditionalFormatting>
  <conditionalFormatting sqref="D25">
    <cfRule type="cellIs" dxfId="17" priority="491" operator="equal">
      <formula>#REF!="&lt;&gt;"</formula>
    </cfRule>
  </conditionalFormatting>
  <conditionalFormatting sqref="D18:D19">
    <cfRule type="cellIs" dxfId="16" priority="493" operator="equal">
      <formula>#REF!="&lt;&gt;"</formula>
    </cfRule>
  </conditionalFormatting>
  <conditionalFormatting sqref="D20">
    <cfRule type="cellIs" dxfId="15" priority="494" operator="equal">
      <formula>#REF!="&lt;&gt;"</formula>
    </cfRule>
  </conditionalFormatting>
  <conditionalFormatting sqref="D15">
    <cfRule type="cellIs" dxfId="14" priority="496" operator="equal">
      <formula>#REF!="&lt;&gt;"</formula>
    </cfRule>
  </conditionalFormatting>
  <conditionalFormatting sqref="D16">
    <cfRule type="cellIs" dxfId="13" priority="497" operator="equal">
      <formula>#REF!="&lt;&gt;"</formula>
    </cfRule>
  </conditionalFormatting>
  <conditionalFormatting sqref="D14">
    <cfRule type="cellIs" dxfId="12" priority="498" operator="equal">
      <formula>#REF!="&lt;&gt;"</formula>
    </cfRule>
  </conditionalFormatting>
  <conditionalFormatting sqref="D7">
    <cfRule type="cellIs" dxfId="11" priority="502" operator="equal">
      <formula>#REF!="&lt;&gt;"</formula>
    </cfRule>
  </conditionalFormatting>
  <conditionalFormatting sqref="D68:D69">
    <cfRule type="cellIs" dxfId="10" priority="506" operator="equal">
      <formula>D11="&lt;&gt;"</formula>
    </cfRule>
  </conditionalFormatting>
  <conditionalFormatting sqref="D7 D14:D16 D18:D20 D22:D25 D30:D32 D34:D37 D39:D42 D50:D52 D54:D56 D58:D61 D63:D66">
    <cfRule type="cellIs" dxfId="9" priority="1" operator="equal">
      <formula>D1048524="&lt;&gt;"</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8" operator="equal" id="{55619334-8CA6-4E71-BD3D-709B35D2CBD1}">
            <xm:f>'An 1b - Poste 2 - DPGF'!D72="&lt;&gt;"</xm:f>
            <x14:dxf>
              <border>
                <left style="thin">
                  <color rgb="FFFF0000"/>
                </left>
                <right style="thin">
                  <color rgb="FFFF0000"/>
                </right>
                <top style="thin">
                  <color rgb="FFFF0000"/>
                </top>
                <bottom style="thin">
                  <color rgb="FFFF0000"/>
                </bottom>
                <vertical/>
                <horizontal/>
              </border>
            </x14:dxf>
          </x14:cfRule>
          <xm:sqref>D78 D80:D81</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tabSelected="1" topLeftCell="A19" workbookViewId="0">
      <selection activeCell="A26" sqref="A26"/>
    </sheetView>
  </sheetViews>
  <sheetFormatPr baseColWidth="10" defaultColWidth="11" defaultRowHeight="15" x14ac:dyDescent="0.25"/>
  <cols>
    <col min="1" max="1" width="99.28515625" style="2" bestFit="1" customWidth="1"/>
    <col min="2" max="2" width="20.42578125" style="2" bestFit="1" customWidth="1"/>
    <col min="3" max="3" width="20.42578125" style="15" bestFit="1" customWidth="1"/>
    <col min="4" max="4" width="3.140625" style="2" customWidth="1"/>
    <col min="5" max="5" width="14.5703125" style="2" customWidth="1"/>
    <col min="6" max="16384" width="11" style="2"/>
  </cols>
  <sheetData>
    <row r="1" spans="1:7" ht="60" customHeight="1" x14ac:dyDescent="0.25">
      <c r="A1" s="102" t="s">
        <v>437</v>
      </c>
      <c r="B1" s="102"/>
      <c r="C1" s="102"/>
      <c r="D1" s="33"/>
      <c r="E1" s="33"/>
    </row>
    <row r="3" spans="1:7" ht="58.9" customHeight="1" x14ac:dyDescent="0.25">
      <c r="A3" s="153" t="s">
        <v>320</v>
      </c>
      <c r="B3" s="153"/>
      <c r="C3" s="153"/>
    </row>
    <row r="4" spans="1:7" ht="15.75" customHeight="1" x14ac:dyDescent="0.25"/>
    <row r="5" spans="1:7" ht="28.5" customHeight="1" x14ac:dyDescent="0.25">
      <c r="A5" s="21" t="s">
        <v>14</v>
      </c>
      <c r="B5" s="21" t="s">
        <v>15</v>
      </c>
      <c r="C5" s="21" t="s">
        <v>52</v>
      </c>
      <c r="E5" s="16" t="s">
        <v>16</v>
      </c>
      <c r="F5" s="17"/>
      <c r="G5" s="35" t="str">
        <f>IF(F5="","Veuillez compléter cette case","")</f>
        <v>Veuillez compléter cette case</v>
      </c>
    </row>
    <row r="6" spans="1:7" ht="15.75" x14ac:dyDescent="0.25">
      <c r="A6" s="28" t="s">
        <v>53</v>
      </c>
      <c r="B6" s="18" t="s">
        <v>17</v>
      </c>
      <c r="C6" s="18"/>
      <c r="D6" s="152" t="str">
        <f>IF(C6="","Veuillez compléter ce prix","")</f>
        <v>Veuillez compléter ce prix</v>
      </c>
      <c r="E6" s="92"/>
      <c r="F6" s="92"/>
    </row>
    <row r="7" spans="1:7" ht="15.75" x14ac:dyDescent="0.25">
      <c r="A7" s="28" t="s">
        <v>27</v>
      </c>
      <c r="B7" s="18" t="s">
        <v>17</v>
      </c>
      <c r="C7" s="18"/>
      <c r="D7" s="152" t="str">
        <f t="shared" ref="D7:D49" si="0">IF(C7="","Veuillez compléter ce prix","")</f>
        <v>Veuillez compléter ce prix</v>
      </c>
      <c r="E7" s="92"/>
      <c r="F7" s="92"/>
    </row>
    <row r="8" spans="1:7" ht="15.75" x14ac:dyDescent="0.25">
      <c r="A8" s="28" t="s">
        <v>19</v>
      </c>
      <c r="B8" s="18" t="s">
        <v>17</v>
      </c>
      <c r="C8" s="18"/>
      <c r="D8" s="152" t="str">
        <f t="shared" si="0"/>
        <v>Veuillez compléter ce prix</v>
      </c>
      <c r="E8" s="92"/>
      <c r="F8" s="92"/>
    </row>
    <row r="9" spans="1:7" ht="15.75" x14ac:dyDescent="0.25">
      <c r="A9" s="28" t="s">
        <v>26</v>
      </c>
      <c r="B9" s="18" t="s">
        <v>17</v>
      </c>
      <c r="C9" s="18"/>
      <c r="D9" s="152" t="str">
        <f t="shared" si="0"/>
        <v>Veuillez compléter ce prix</v>
      </c>
      <c r="E9" s="92"/>
      <c r="F9" s="92"/>
    </row>
    <row r="10" spans="1:7" ht="15.75" x14ac:dyDescent="0.25">
      <c r="A10" s="28" t="s">
        <v>54</v>
      </c>
      <c r="B10" s="18" t="s">
        <v>17</v>
      </c>
      <c r="C10" s="18"/>
      <c r="D10" s="152" t="str">
        <f t="shared" si="0"/>
        <v>Veuillez compléter ce prix</v>
      </c>
      <c r="E10" s="92"/>
      <c r="F10" s="92"/>
    </row>
    <row r="11" spans="1:7" ht="15.75" x14ac:dyDescent="0.25">
      <c r="A11" s="28" t="s">
        <v>42</v>
      </c>
      <c r="B11" s="18" t="s">
        <v>17</v>
      </c>
      <c r="C11" s="18"/>
      <c r="D11" s="152" t="str">
        <f t="shared" si="0"/>
        <v>Veuillez compléter ce prix</v>
      </c>
      <c r="E11" s="92"/>
      <c r="F11" s="92"/>
    </row>
    <row r="12" spans="1:7" s="20" customFormat="1" ht="15.6" customHeight="1" x14ac:dyDescent="0.25">
      <c r="A12" s="28" t="s">
        <v>18</v>
      </c>
      <c r="B12" s="18" t="s">
        <v>17</v>
      </c>
      <c r="C12" s="18"/>
      <c r="D12" s="152" t="str">
        <f t="shared" si="0"/>
        <v>Veuillez compléter ce prix</v>
      </c>
      <c r="E12" s="92"/>
      <c r="F12" s="92"/>
    </row>
    <row r="13" spans="1:7" ht="15.75" x14ac:dyDescent="0.25">
      <c r="A13" s="28" t="s">
        <v>28</v>
      </c>
      <c r="B13" s="18" t="s">
        <v>17</v>
      </c>
      <c r="C13" s="18"/>
      <c r="D13" s="152" t="str">
        <f t="shared" si="0"/>
        <v>Veuillez compléter ce prix</v>
      </c>
      <c r="E13" s="92"/>
      <c r="F13" s="92"/>
    </row>
    <row r="14" spans="1:7" ht="15.75" x14ac:dyDescent="0.25">
      <c r="A14" s="28" t="s">
        <v>29</v>
      </c>
      <c r="B14" s="18" t="s">
        <v>17</v>
      </c>
      <c r="C14" s="18"/>
      <c r="D14" s="152" t="str">
        <f t="shared" si="0"/>
        <v>Veuillez compléter ce prix</v>
      </c>
      <c r="E14" s="92"/>
      <c r="F14" s="92"/>
    </row>
    <row r="15" spans="1:7" ht="15.75" x14ac:dyDescent="0.25">
      <c r="A15" s="28" t="s">
        <v>55</v>
      </c>
      <c r="B15" s="18" t="s">
        <v>17</v>
      </c>
      <c r="C15" s="18"/>
      <c r="D15" s="152" t="str">
        <f t="shared" si="0"/>
        <v>Veuillez compléter ce prix</v>
      </c>
      <c r="E15" s="92"/>
      <c r="F15" s="92"/>
    </row>
    <row r="16" spans="1:7" ht="15.75" x14ac:dyDescent="0.25">
      <c r="A16" s="28" t="s">
        <v>37</v>
      </c>
      <c r="B16" s="29" t="s">
        <v>25</v>
      </c>
      <c r="C16" s="29"/>
      <c r="D16" s="152" t="str">
        <f t="shared" si="0"/>
        <v>Veuillez compléter ce prix</v>
      </c>
      <c r="E16" s="92"/>
      <c r="F16" s="92"/>
    </row>
    <row r="17" spans="1:6" ht="15.75" x14ac:dyDescent="0.25">
      <c r="A17" s="28" t="s">
        <v>21</v>
      </c>
      <c r="B17" s="29" t="s">
        <v>22</v>
      </c>
      <c r="C17" s="29"/>
      <c r="D17" s="152" t="str">
        <f t="shared" si="0"/>
        <v>Veuillez compléter ce prix</v>
      </c>
      <c r="E17" s="92"/>
      <c r="F17" s="92"/>
    </row>
    <row r="18" spans="1:6" ht="15.75" x14ac:dyDescent="0.25">
      <c r="A18" s="28" t="s">
        <v>41</v>
      </c>
      <c r="B18" s="29" t="s">
        <v>25</v>
      </c>
      <c r="C18" s="29"/>
      <c r="D18" s="152" t="str">
        <f t="shared" si="0"/>
        <v>Veuillez compléter ce prix</v>
      </c>
      <c r="E18" s="92"/>
      <c r="F18" s="92"/>
    </row>
    <row r="19" spans="1:6" ht="15.75" x14ac:dyDescent="0.25">
      <c r="A19" s="28" t="s">
        <v>24</v>
      </c>
      <c r="B19" s="29" t="s">
        <v>25</v>
      </c>
      <c r="C19" s="29"/>
      <c r="D19" s="152" t="str">
        <f t="shared" si="0"/>
        <v>Veuillez compléter ce prix</v>
      </c>
      <c r="E19" s="92"/>
      <c r="F19" s="92"/>
    </row>
    <row r="20" spans="1:6" ht="15.75" x14ac:dyDescent="0.25">
      <c r="A20" s="28" t="s">
        <v>34</v>
      </c>
      <c r="B20" s="29" t="s">
        <v>25</v>
      </c>
      <c r="C20" s="29"/>
      <c r="D20" s="152" t="str">
        <f t="shared" si="0"/>
        <v>Veuillez compléter ce prix</v>
      </c>
      <c r="E20" s="92"/>
      <c r="F20" s="92"/>
    </row>
    <row r="21" spans="1:6" ht="15.75" x14ac:dyDescent="0.25">
      <c r="A21" s="28" t="s">
        <v>31</v>
      </c>
      <c r="B21" s="29" t="s">
        <v>22</v>
      </c>
      <c r="C21" s="29"/>
      <c r="D21" s="152" t="str">
        <f t="shared" si="0"/>
        <v>Veuillez compléter ce prix</v>
      </c>
      <c r="E21" s="92"/>
      <c r="F21" s="92"/>
    </row>
    <row r="22" spans="1:6" ht="15.75" x14ac:dyDescent="0.25">
      <c r="A22" s="28" t="s">
        <v>30</v>
      </c>
      <c r="B22" s="29" t="s">
        <v>22</v>
      </c>
      <c r="C22" s="29"/>
      <c r="D22" s="152" t="str">
        <f t="shared" si="0"/>
        <v>Veuillez compléter ce prix</v>
      </c>
      <c r="E22" s="92"/>
      <c r="F22" s="92"/>
    </row>
    <row r="23" spans="1:6" ht="15.75" x14ac:dyDescent="0.25">
      <c r="A23" s="28" t="s">
        <v>39</v>
      </c>
      <c r="B23" s="29" t="s">
        <v>17</v>
      </c>
      <c r="C23" s="29"/>
      <c r="D23" s="152" t="str">
        <f t="shared" si="0"/>
        <v>Veuillez compléter ce prix</v>
      </c>
      <c r="E23" s="92"/>
      <c r="F23" s="92"/>
    </row>
    <row r="24" spans="1:6" ht="15.75" x14ac:dyDescent="0.25">
      <c r="A24" s="28" t="s">
        <v>439</v>
      </c>
      <c r="B24" s="29" t="s">
        <v>25</v>
      </c>
      <c r="C24" s="29"/>
      <c r="D24" s="152" t="str">
        <f t="shared" si="0"/>
        <v>Veuillez compléter ce prix</v>
      </c>
      <c r="E24" s="92"/>
      <c r="F24" s="92"/>
    </row>
    <row r="25" spans="1:6" ht="15.75" x14ac:dyDescent="0.25">
      <c r="A25" s="28" t="s">
        <v>440</v>
      </c>
      <c r="B25" s="29" t="s">
        <v>25</v>
      </c>
      <c r="C25" s="29"/>
      <c r="D25" s="152" t="str">
        <f t="shared" ref="D25" si="1">IF(C25="","Veuillez compléter ce prix","")</f>
        <v>Veuillez compléter ce prix</v>
      </c>
      <c r="E25" s="92"/>
      <c r="F25" s="92"/>
    </row>
    <row r="26" spans="1:6" ht="15.75" x14ac:dyDescent="0.25">
      <c r="A26" s="59" t="s">
        <v>441</v>
      </c>
      <c r="B26" s="29" t="s">
        <v>25</v>
      </c>
      <c r="C26" s="29"/>
      <c r="D26" s="152" t="str">
        <f t="shared" si="0"/>
        <v>Veuillez compléter ce prix</v>
      </c>
      <c r="E26" s="92"/>
      <c r="F26" s="92"/>
    </row>
    <row r="27" spans="1:6" ht="15.75" x14ac:dyDescent="0.25">
      <c r="A27" s="28" t="s">
        <v>20</v>
      </c>
      <c r="B27" s="29" t="s">
        <v>17</v>
      </c>
      <c r="C27" s="29"/>
      <c r="D27" s="152" t="str">
        <f t="shared" si="0"/>
        <v>Veuillez compléter ce prix</v>
      </c>
      <c r="E27" s="92"/>
      <c r="F27" s="92"/>
    </row>
    <row r="28" spans="1:6" ht="15.75" x14ac:dyDescent="0.25">
      <c r="A28" s="28" t="s">
        <v>23</v>
      </c>
      <c r="B28" s="29" t="s">
        <v>17</v>
      </c>
      <c r="C28" s="29"/>
      <c r="D28" s="152" t="str">
        <f t="shared" si="0"/>
        <v>Veuillez compléter ce prix</v>
      </c>
      <c r="E28" s="92"/>
      <c r="F28" s="92"/>
    </row>
    <row r="29" spans="1:6" ht="15.75" x14ac:dyDescent="0.25">
      <c r="A29" s="28" t="s">
        <v>38</v>
      </c>
      <c r="B29" s="29" t="s">
        <v>22</v>
      </c>
      <c r="C29" s="29"/>
      <c r="D29" s="152" t="str">
        <f t="shared" si="0"/>
        <v>Veuillez compléter ce prix</v>
      </c>
      <c r="E29" s="92"/>
      <c r="F29" s="92"/>
    </row>
    <row r="30" spans="1:6" ht="15.75" x14ac:dyDescent="0.25">
      <c r="A30" s="28" t="s">
        <v>33</v>
      </c>
      <c r="B30" s="29" t="s">
        <v>25</v>
      </c>
      <c r="C30" s="29"/>
      <c r="D30" s="152" t="str">
        <f t="shared" si="0"/>
        <v>Veuillez compléter ce prix</v>
      </c>
      <c r="E30" s="92"/>
      <c r="F30" s="92"/>
    </row>
    <row r="31" spans="1:6" ht="15.75" x14ac:dyDescent="0.25">
      <c r="A31" s="28" t="s">
        <v>50</v>
      </c>
      <c r="B31" s="29" t="s">
        <v>17</v>
      </c>
      <c r="C31" s="29"/>
      <c r="D31" s="152" t="str">
        <f t="shared" si="0"/>
        <v>Veuillez compléter ce prix</v>
      </c>
      <c r="E31" s="92"/>
      <c r="F31" s="92"/>
    </row>
    <row r="32" spans="1:6" ht="15.75" x14ac:dyDescent="0.25">
      <c r="A32" s="28" t="s">
        <v>51</v>
      </c>
      <c r="B32" s="29" t="s">
        <v>17</v>
      </c>
      <c r="C32" s="29"/>
      <c r="D32" s="152" t="str">
        <f t="shared" si="0"/>
        <v>Veuillez compléter ce prix</v>
      </c>
      <c r="E32" s="92"/>
      <c r="F32" s="92"/>
    </row>
    <row r="33" spans="1:6" ht="15.75" x14ac:dyDescent="0.25">
      <c r="A33" s="28" t="s">
        <v>57</v>
      </c>
      <c r="B33" s="29" t="s">
        <v>17</v>
      </c>
      <c r="C33" s="29"/>
      <c r="D33" s="152" t="str">
        <f t="shared" si="0"/>
        <v>Veuillez compléter ce prix</v>
      </c>
      <c r="E33" s="92"/>
      <c r="F33" s="92"/>
    </row>
    <row r="34" spans="1:6" ht="15.75" x14ac:dyDescent="0.25">
      <c r="A34" s="28" t="s">
        <v>40</v>
      </c>
      <c r="B34" s="29" t="s">
        <v>17</v>
      </c>
      <c r="C34" s="29"/>
      <c r="D34" s="152" t="str">
        <f t="shared" si="0"/>
        <v>Veuillez compléter ce prix</v>
      </c>
      <c r="E34" s="92"/>
      <c r="F34" s="92"/>
    </row>
    <row r="35" spans="1:6" ht="15.75" x14ac:dyDescent="0.25">
      <c r="A35" s="28" t="s">
        <v>49</v>
      </c>
      <c r="B35" s="29" t="s">
        <v>25</v>
      </c>
      <c r="C35" s="29"/>
      <c r="D35" s="152" t="str">
        <f t="shared" si="0"/>
        <v>Veuillez compléter ce prix</v>
      </c>
      <c r="E35" s="92"/>
      <c r="F35" s="92"/>
    </row>
    <row r="36" spans="1:6" ht="15.75" x14ac:dyDescent="0.25">
      <c r="A36" s="28" t="s">
        <v>36</v>
      </c>
      <c r="B36" s="29" t="s">
        <v>25</v>
      </c>
      <c r="C36" s="29"/>
      <c r="D36" s="152" t="str">
        <f t="shared" si="0"/>
        <v>Veuillez compléter ce prix</v>
      </c>
      <c r="E36" s="92"/>
      <c r="F36" s="92"/>
    </row>
    <row r="37" spans="1:6" ht="15.75" x14ac:dyDescent="0.25">
      <c r="A37" s="28" t="s">
        <v>35</v>
      </c>
      <c r="B37" s="29" t="s">
        <v>17</v>
      </c>
      <c r="C37" s="29"/>
      <c r="D37" s="152" t="str">
        <f t="shared" si="0"/>
        <v>Veuillez compléter ce prix</v>
      </c>
      <c r="E37" s="92"/>
      <c r="F37" s="92"/>
    </row>
    <row r="38" spans="1:6" ht="15.75" x14ac:dyDescent="0.25">
      <c r="A38" s="28" t="s">
        <v>58</v>
      </c>
      <c r="B38" s="29" t="s">
        <v>56</v>
      </c>
      <c r="C38" s="29"/>
      <c r="D38" s="152" t="str">
        <f t="shared" si="0"/>
        <v>Veuillez compléter ce prix</v>
      </c>
      <c r="E38" s="92"/>
      <c r="F38" s="92"/>
    </row>
    <row r="39" spans="1:6" ht="15.75" x14ac:dyDescent="0.25">
      <c r="A39" s="28" t="s">
        <v>59</v>
      </c>
      <c r="B39" s="29" t="s">
        <v>17</v>
      </c>
      <c r="C39" s="29"/>
      <c r="D39" s="152" t="str">
        <f t="shared" si="0"/>
        <v>Veuillez compléter ce prix</v>
      </c>
      <c r="E39" s="92"/>
      <c r="F39" s="92"/>
    </row>
    <row r="40" spans="1:6" ht="15.75" x14ac:dyDescent="0.25">
      <c r="A40" s="28" t="s">
        <v>60</v>
      </c>
      <c r="B40" s="29" t="s">
        <v>17</v>
      </c>
      <c r="C40" s="29"/>
      <c r="D40" s="152" t="str">
        <f t="shared" si="0"/>
        <v>Veuillez compléter ce prix</v>
      </c>
      <c r="E40" s="92"/>
      <c r="F40" s="92"/>
    </row>
    <row r="41" spans="1:6" ht="15.75" x14ac:dyDescent="0.25">
      <c r="A41" s="28" t="s">
        <v>61</v>
      </c>
      <c r="B41" s="29" t="s">
        <v>17</v>
      </c>
      <c r="C41" s="29"/>
      <c r="D41" s="152" t="str">
        <f t="shared" si="0"/>
        <v>Veuillez compléter ce prix</v>
      </c>
      <c r="E41" s="92"/>
      <c r="F41" s="92"/>
    </row>
    <row r="42" spans="1:6" ht="15.75" x14ac:dyDescent="0.25">
      <c r="A42" s="28" t="s">
        <v>62</v>
      </c>
      <c r="B42" s="29" t="s">
        <v>17</v>
      </c>
      <c r="C42" s="29"/>
      <c r="D42" s="152" t="str">
        <f t="shared" si="0"/>
        <v>Veuillez compléter ce prix</v>
      </c>
      <c r="E42" s="92"/>
      <c r="F42" s="92"/>
    </row>
    <row r="43" spans="1:6" ht="15.75" x14ac:dyDescent="0.25">
      <c r="A43" s="28" t="s">
        <v>32</v>
      </c>
      <c r="B43" s="29" t="s">
        <v>17</v>
      </c>
      <c r="C43" s="29"/>
      <c r="D43" s="152" t="str">
        <f t="shared" si="0"/>
        <v>Veuillez compléter ce prix</v>
      </c>
      <c r="E43" s="92"/>
      <c r="F43" s="92"/>
    </row>
    <row r="44" spans="1:6" ht="15.75" x14ac:dyDescent="0.25">
      <c r="A44" s="68" t="s">
        <v>50</v>
      </c>
      <c r="B44" s="18" t="s">
        <v>17</v>
      </c>
      <c r="C44" s="19"/>
      <c r="D44" s="152" t="str">
        <f t="shared" si="0"/>
        <v>Veuillez compléter ce prix</v>
      </c>
      <c r="E44" s="92"/>
      <c r="F44" s="92"/>
    </row>
    <row r="45" spans="1:6" ht="15.75" x14ac:dyDescent="0.25">
      <c r="A45" s="68" t="s">
        <v>51</v>
      </c>
      <c r="B45" s="18" t="s">
        <v>17</v>
      </c>
      <c r="C45" s="19"/>
      <c r="D45" s="152" t="str">
        <f t="shared" si="0"/>
        <v>Veuillez compléter ce prix</v>
      </c>
      <c r="E45" s="92"/>
      <c r="F45" s="92"/>
    </row>
    <row r="46" spans="1:6" ht="15.75" x14ac:dyDescent="0.25">
      <c r="A46" s="68" t="s">
        <v>40</v>
      </c>
      <c r="B46" s="18" t="s">
        <v>17</v>
      </c>
      <c r="C46" s="19"/>
      <c r="D46" s="152" t="str">
        <f t="shared" si="0"/>
        <v>Veuillez compléter ce prix</v>
      </c>
      <c r="E46" s="92"/>
      <c r="F46" s="92"/>
    </row>
    <row r="47" spans="1:6" ht="15.75" x14ac:dyDescent="0.25">
      <c r="A47" s="68" t="s">
        <v>41</v>
      </c>
      <c r="B47" s="18" t="s">
        <v>25</v>
      </c>
      <c r="C47" s="19"/>
      <c r="D47" s="152" t="str">
        <f t="shared" si="0"/>
        <v>Veuillez compléter ce prix</v>
      </c>
      <c r="E47" s="92"/>
      <c r="F47" s="92"/>
    </row>
    <row r="48" spans="1:6" ht="15.75" x14ac:dyDescent="0.25">
      <c r="A48" s="68" t="s">
        <v>42</v>
      </c>
      <c r="B48" s="18" t="s">
        <v>17</v>
      </c>
      <c r="C48" s="19"/>
      <c r="D48" s="152" t="str">
        <f t="shared" si="0"/>
        <v>Veuillez compléter ce prix</v>
      </c>
      <c r="E48" s="92"/>
      <c r="F48" s="92"/>
    </row>
    <row r="49" spans="1:6" ht="15.75" x14ac:dyDescent="0.25">
      <c r="A49" s="69" t="s">
        <v>434</v>
      </c>
      <c r="B49" s="18" t="s">
        <v>17</v>
      </c>
      <c r="C49" s="19"/>
      <c r="D49" s="152" t="str">
        <f t="shared" si="0"/>
        <v>Veuillez compléter ce prix</v>
      </c>
      <c r="E49" s="92"/>
      <c r="F49" s="92"/>
    </row>
  </sheetData>
  <mergeCells count="46">
    <mergeCell ref="A3:C3"/>
    <mergeCell ref="A1:C1"/>
    <mergeCell ref="D6:F6"/>
    <mergeCell ref="D7:F7"/>
    <mergeCell ref="D8:F8"/>
    <mergeCell ref="D9:F9"/>
    <mergeCell ref="D10:F10"/>
    <mergeCell ref="D11:F11"/>
    <mergeCell ref="D12:F12"/>
    <mergeCell ref="D13:F13"/>
    <mergeCell ref="D14:F14"/>
    <mergeCell ref="D15:F15"/>
    <mergeCell ref="D16:F16"/>
    <mergeCell ref="D17:F17"/>
    <mergeCell ref="D18:F18"/>
    <mergeCell ref="D19:F19"/>
    <mergeCell ref="D20:F20"/>
    <mergeCell ref="D21:F21"/>
    <mergeCell ref="D22:F22"/>
    <mergeCell ref="D23:F23"/>
    <mergeCell ref="D24:F24"/>
    <mergeCell ref="D26:F26"/>
    <mergeCell ref="D27:F27"/>
    <mergeCell ref="D28:F28"/>
    <mergeCell ref="D29:F29"/>
    <mergeCell ref="D25:F25"/>
    <mergeCell ref="D30:F30"/>
    <mergeCell ref="D31:F31"/>
    <mergeCell ref="D32:F32"/>
    <mergeCell ref="D33:F33"/>
    <mergeCell ref="D34:F34"/>
    <mergeCell ref="D35:F35"/>
    <mergeCell ref="D36:F36"/>
    <mergeCell ref="D37:F37"/>
    <mergeCell ref="D38:F38"/>
    <mergeCell ref="D39:F39"/>
    <mergeCell ref="D40:F40"/>
    <mergeCell ref="D41:F41"/>
    <mergeCell ref="D42:F42"/>
    <mergeCell ref="D43:F43"/>
    <mergeCell ref="D49:F49"/>
    <mergeCell ref="D44:F44"/>
    <mergeCell ref="D45:F45"/>
    <mergeCell ref="D46:F46"/>
    <mergeCell ref="D47:F47"/>
    <mergeCell ref="D48:F48"/>
  </mergeCells>
  <conditionalFormatting sqref="C6:C49">
    <cfRule type="cellIs" dxfId="7" priority="2" operator="equal">
      <formula>C6="&lt;&gt;"</formula>
    </cfRule>
  </conditionalFormatting>
  <conditionalFormatting sqref="F5">
    <cfRule type="cellIs" dxfId="6" priority="1" operator="equal">
      <formula>F5="&lt;&gt;"</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6"/>
  <sheetViews>
    <sheetView topLeftCell="A67" zoomScaleNormal="100" workbookViewId="0">
      <selection activeCell="F96" sqref="F96"/>
    </sheetView>
  </sheetViews>
  <sheetFormatPr baseColWidth="10" defaultColWidth="11" defaultRowHeight="15" x14ac:dyDescent="0.25"/>
  <cols>
    <col min="1" max="1" width="65" style="2" bestFit="1" customWidth="1"/>
    <col min="2" max="2" width="21" style="2" customWidth="1"/>
    <col min="3" max="3" width="22" style="2" bestFit="1" customWidth="1"/>
    <col min="4" max="4" width="22.5703125" style="2" bestFit="1" customWidth="1"/>
    <col min="5" max="5" width="17.42578125" style="2" bestFit="1" customWidth="1"/>
    <col min="6" max="6" width="12.7109375" style="2" customWidth="1"/>
    <col min="7" max="16384" width="11" style="2"/>
  </cols>
  <sheetData>
    <row r="1" spans="1:9" ht="77.45" customHeight="1" x14ac:dyDescent="0.25">
      <c r="A1" s="102" t="s">
        <v>323</v>
      </c>
      <c r="B1" s="102"/>
      <c r="C1" s="102"/>
      <c r="D1" s="102"/>
      <c r="E1" s="102"/>
    </row>
    <row r="3" spans="1:9" ht="58.9" customHeight="1" x14ac:dyDescent="0.25">
      <c r="A3" s="155" t="s">
        <v>319</v>
      </c>
      <c r="B3" s="155"/>
      <c r="C3" s="155"/>
      <c r="D3" s="155"/>
      <c r="E3" s="156"/>
    </row>
    <row r="4" spans="1:9" ht="15" customHeight="1" x14ac:dyDescent="0.25"/>
    <row r="5" spans="1:9" x14ac:dyDescent="0.25">
      <c r="A5" s="30"/>
      <c r="B5" s="30"/>
      <c r="C5" s="30"/>
      <c r="D5" s="30"/>
      <c r="E5" s="30"/>
    </row>
    <row r="6" spans="1:9" ht="28.5" customHeight="1" x14ac:dyDescent="0.25">
      <c r="A6" s="21" t="s">
        <v>43</v>
      </c>
      <c r="B6" s="21" t="s">
        <v>44</v>
      </c>
      <c r="C6" s="21" t="s">
        <v>63</v>
      </c>
      <c r="D6" s="21" t="s">
        <v>46</v>
      </c>
      <c r="E6" s="21" t="s">
        <v>47</v>
      </c>
      <c r="G6" s="21" t="s">
        <v>48</v>
      </c>
      <c r="H6" s="22"/>
      <c r="I6" s="35" t="str">
        <f>IF(H6="","Veuillez compléter cette case","")</f>
        <v>Veuillez compléter cette case</v>
      </c>
    </row>
    <row r="7" spans="1:9" x14ac:dyDescent="0.25">
      <c r="A7" s="154" t="s">
        <v>326</v>
      </c>
      <c r="B7" s="154"/>
      <c r="C7" s="154"/>
      <c r="D7" s="154"/>
      <c r="E7" s="154"/>
    </row>
    <row r="8" spans="1:9" ht="28.5" customHeight="1" x14ac:dyDescent="0.25">
      <c r="A8" s="47" t="s">
        <v>327</v>
      </c>
      <c r="B8" s="48">
        <v>120</v>
      </c>
      <c r="C8" s="48">
        <v>120</v>
      </c>
      <c r="D8" s="62"/>
      <c r="E8" s="24">
        <v>0</v>
      </c>
      <c r="F8" s="34" t="s">
        <v>328</v>
      </c>
    </row>
    <row r="9" spans="1:9" x14ac:dyDescent="0.25">
      <c r="A9" s="47" t="s">
        <v>329</v>
      </c>
      <c r="B9" s="48">
        <v>227.28</v>
      </c>
      <c r="C9" s="48">
        <v>227.28</v>
      </c>
      <c r="D9" s="62"/>
      <c r="E9" s="24">
        <v>0</v>
      </c>
      <c r="F9" s="34" t="s">
        <v>328</v>
      </c>
      <c r="G9" s="41"/>
      <c r="H9" s="41"/>
    </row>
    <row r="10" spans="1:9" x14ac:dyDescent="0.25">
      <c r="A10" s="47" t="s">
        <v>330</v>
      </c>
      <c r="B10" s="48">
        <v>340</v>
      </c>
      <c r="C10" s="48">
        <v>340</v>
      </c>
      <c r="D10" s="62"/>
      <c r="E10" s="24">
        <v>0</v>
      </c>
      <c r="F10" s="34" t="s">
        <v>328</v>
      </c>
      <c r="G10" s="41"/>
      <c r="H10" s="41"/>
    </row>
    <row r="11" spans="1:9" x14ac:dyDescent="0.25">
      <c r="A11" s="47" t="s">
        <v>331</v>
      </c>
      <c r="B11" s="48">
        <v>396.68</v>
      </c>
      <c r="C11" s="48">
        <v>396.68</v>
      </c>
      <c r="D11" s="62"/>
      <c r="E11" s="24">
        <v>0</v>
      </c>
      <c r="F11" s="34" t="s">
        <v>328</v>
      </c>
      <c r="G11" s="41"/>
      <c r="H11" s="41"/>
    </row>
    <row r="12" spans="1:9" x14ac:dyDescent="0.25">
      <c r="A12" s="47" t="s">
        <v>332</v>
      </c>
      <c r="B12" s="48">
        <v>32.840000000000003</v>
      </c>
      <c r="C12" s="48">
        <v>32.840000000000003</v>
      </c>
      <c r="D12" s="62"/>
      <c r="E12" s="24">
        <v>0</v>
      </c>
      <c r="F12" s="34" t="s">
        <v>328</v>
      </c>
      <c r="G12" s="41"/>
      <c r="H12" s="41"/>
    </row>
    <row r="13" spans="1:9" x14ac:dyDescent="0.25">
      <c r="A13" s="47" t="s">
        <v>333</v>
      </c>
      <c r="B13" s="48">
        <v>4.6399999999999997</v>
      </c>
      <c r="C13" s="48">
        <v>4.6399999999999997</v>
      </c>
      <c r="D13" s="62"/>
      <c r="E13" s="24">
        <v>0</v>
      </c>
      <c r="F13" s="34" t="s">
        <v>328</v>
      </c>
    </row>
    <row r="14" spans="1:9" x14ac:dyDescent="0.25">
      <c r="A14" s="47" t="s">
        <v>334</v>
      </c>
      <c r="B14" s="48">
        <v>27.36</v>
      </c>
      <c r="C14" s="48">
        <v>27.36</v>
      </c>
      <c r="D14" s="62"/>
      <c r="E14" s="24">
        <v>0</v>
      </c>
      <c r="F14" s="34" t="s">
        <v>328</v>
      </c>
    </row>
    <row r="15" spans="1:9" x14ac:dyDescent="0.25">
      <c r="A15" s="47" t="s">
        <v>335</v>
      </c>
      <c r="B15" s="48">
        <v>90.64</v>
      </c>
      <c r="C15" s="48">
        <v>90.64</v>
      </c>
      <c r="D15" s="62"/>
      <c r="E15" s="24">
        <v>0</v>
      </c>
      <c r="F15" s="34" t="s">
        <v>328</v>
      </c>
    </row>
    <row r="16" spans="1:9" x14ac:dyDescent="0.25">
      <c r="A16" s="47" t="s">
        <v>336</v>
      </c>
      <c r="B16" s="48">
        <v>250.6</v>
      </c>
      <c r="C16" s="48">
        <v>250.6</v>
      </c>
      <c r="D16" s="62"/>
      <c r="E16" s="24">
        <v>0</v>
      </c>
      <c r="F16" s="34" t="s">
        <v>328</v>
      </c>
    </row>
    <row r="17" spans="1:9" x14ac:dyDescent="0.25">
      <c r="A17" s="49" t="s">
        <v>337</v>
      </c>
      <c r="B17" s="37">
        <v>109</v>
      </c>
      <c r="C17" s="37">
        <v>109</v>
      </c>
      <c r="D17" s="62"/>
      <c r="E17" s="24">
        <v>0</v>
      </c>
      <c r="F17" s="34" t="s">
        <v>328</v>
      </c>
      <c r="I17" s="34"/>
    </row>
    <row r="18" spans="1:9" x14ac:dyDescent="0.25">
      <c r="A18" s="47" t="s">
        <v>338</v>
      </c>
      <c r="B18" s="48">
        <v>33.200000000000003</v>
      </c>
      <c r="C18" s="48">
        <v>33.200000000000003</v>
      </c>
      <c r="D18" s="62"/>
      <c r="E18" s="24">
        <v>0</v>
      </c>
      <c r="F18" s="34" t="s">
        <v>328</v>
      </c>
      <c r="G18" s="41"/>
      <c r="H18" s="41"/>
      <c r="I18" s="34"/>
    </row>
    <row r="19" spans="1:9" x14ac:dyDescent="0.25">
      <c r="A19" s="47" t="s">
        <v>339</v>
      </c>
      <c r="B19" s="48">
        <v>84.02</v>
      </c>
      <c r="C19" s="48">
        <v>84.02</v>
      </c>
      <c r="D19" s="62"/>
      <c r="E19" s="24">
        <v>0</v>
      </c>
      <c r="F19" s="34" t="s">
        <v>328</v>
      </c>
      <c r="G19" s="41"/>
      <c r="H19" s="41"/>
      <c r="I19" s="34"/>
    </row>
    <row r="20" spans="1:9" x14ac:dyDescent="0.25">
      <c r="A20" s="47" t="s">
        <v>340</v>
      </c>
      <c r="B20" s="48">
        <v>126.94</v>
      </c>
      <c r="C20" s="48">
        <v>126.94</v>
      </c>
      <c r="D20" s="62"/>
      <c r="E20" s="24">
        <v>0</v>
      </c>
      <c r="F20" s="34" t="s">
        <v>328</v>
      </c>
      <c r="G20" s="41"/>
      <c r="H20" s="41"/>
    </row>
    <row r="21" spans="1:9" x14ac:dyDescent="0.25">
      <c r="A21" s="47" t="s">
        <v>341</v>
      </c>
      <c r="B21" s="48">
        <v>69.38</v>
      </c>
      <c r="C21" s="48">
        <v>69.38</v>
      </c>
      <c r="D21" s="62"/>
      <c r="E21" s="24">
        <v>0</v>
      </c>
      <c r="F21" s="34" t="s">
        <v>328</v>
      </c>
      <c r="G21" s="41"/>
      <c r="H21" s="41"/>
    </row>
    <row r="22" spans="1:9" x14ac:dyDescent="0.25">
      <c r="A22" s="47" t="s">
        <v>342</v>
      </c>
      <c r="B22" s="48">
        <v>12.72</v>
      </c>
      <c r="C22" s="48">
        <v>12.72</v>
      </c>
      <c r="D22" s="62"/>
      <c r="E22" s="24">
        <v>0</v>
      </c>
      <c r="F22" s="34" t="s">
        <v>328</v>
      </c>
      <c r="G22" s="41"/>
      <c r="H22" s="41"/>
    </row>
    <row r="23" spans="1:9" x14ac:dyDescent="0.25">
      <c r="A23" s="47" t="s">
        <v>343</v>
      </c>
      <c r="B23" s="48">
        <v>7.66</v>
      </c>
      <c r="C23" s="48">
        <v>7.66</v>
      </c>
      <c r="D23" s="62"/>
      <c r="E23" s="24">
        <v>0</v>
      </c>
      <c r="F23" s="34" t="s">
        <v>328</v>
      </c>
      <c r="G23" s="41"/>
      <c r="H23" s="41"/>
    </row>
    <row r="24" spans="1:9" x14ac:dyDescent="0.25">
      <c r="A24" s="47" t="s">
        <v>344</v>
      </c>
      <c r="B24" s="48" t="s">
        <v>345</v>
      </c>
      <c r="C24" s="48" t="s">
        <v>345</v>
      </c>
      <c r="D24" s="62"/>
      <c r="E24" s="24">
        <v>0</v>
      </c>
      <c r="F24" s="34" t="s">
        <v>328</v>
      </c>
      <c r="G24" s="41"/>
      <c r="H24" s="41"/>
    </row>
    <row r="25" spans="1:9" x14ac:dyDescent="0.25">
      <c r="A25" s="47" t="s">
        <v>346</v>
      </c>
      <c r="B25" s="48" t="s">
        <v>345</v>
      </c>
      <c r="C25" s="48" t="s">
        <v>345</v>
      </c>
      <c r="D25" s="62"/>
      <c r="E25" s="24">
        <v>0</v>
      </c>
      <c r="F25" s="34" t="s">
        <v>328</v>
      </c>
      <c r="G25" s="41"/>
      <c r="H25" s="41"/>
    </row>
    <row r="26" spans="1:9" x14ac:dyDescent="0.25">
      <c r="A26" s="47" t="s">
        <v>347</v>
      </c>
      <c r="B26" s="48">
        <v>31.68</v>
      </c>
      <c r="C26" s="48">
        <v>31.68</v>
      </c>
      <c r="D26" s="62"/>
      <c r="E26" s="24">
        <v>0</v>
      </c>
      <c r="F26" s="34" t="s">
        <v>328</v>
      </c>
      <c r="G26" s="41"/>
      <c r="H26" s="41"/>
    </row>
    <row r="27" spans="1:9" x14ac:dyDescent="0.25">
      <c r="A27" s="47" t="s">
        <v>348</v>
      </c>
      <c r="B27" s="48" t="s">
        <v>345</v>
      </c>
      <c r="C27" s="48" t="s">
        <v>345</v>
      </c>
      <c r="D27" s="62"/>
      <c r="E27" s="24">
        <v>0</v>
      </c>
      <c r="F27" s="34" t="s">
        <v>328</v>
      </c>
    </row>
    <row r="28" spans="1:9" x14ac:dyDescent="0.25">
      <c r="A28" s="47" t="s">
        <v>349</v>
      </c>
      <c r="B28" s="48">
        <v>39.479999999999997</v>
      </c>
      <c r="C28" s="48">
        <v>39.479999999999997</v>
      </c>
      <c r="D28" s="62"/>
      <c r="E28" s="24">
        <v>0</v>
      </c>
      <c r="F28" s="34" t="s">
        <v>328</v>
      </c>
    </row>
    <row r="29" spans="1:9" x14ac:dyDescent="0.25">
      <c r="A29" s="47" t="s">
        <v>350</v>
      </c>
      <c r="B29" s="48" t="s">
        <v>345</v>
      </c>
      <c r="C29" s="48" t="s">
        <v>345</v>
      </c>
      <c r="D29" s="62"/>
      <c r="E29" s="24">
        <v>0</v>
      </c>
      <c r="F29" s="34" t="s">
        <v>328</v>
      </c>
    </row>
    <row r="30" spans="1:9" x14ac:dyDescent="0.25">
      <c r="A30" s="47" t="s">
        <v>351</v>
      </c>
      <c r="B30" s="48">
        <v>200</v>
      </c>
      <c r="C30" s="48">
        <v>200</v>
      </c>
      <c r="D30" s="62"/>
      <c r="E30" s="24">
        <v>0</v>
      </c>
      <c r="F30" s="34" t="s">
        <v>328</v>
      </c>
      <c r="G30" s="41"/>
      <c r="H30" s="41"/>
    </row>
    <row r="31" spans="1:9" x14ac:dyDescent="0.25">
      <c r="A31" s="47" t="s">
        <v>352</v>
      </c>
      <c r="B31" s="48">
        <v>190.7</v>
      </c>
      <c r="C31" s="62"/>
      <c r="D31" s="37">
        <v>190.7</v>
      </c>
      <c r="E31" s="24">
        <v>0</v>
      </c>
      <c r="F31" s="34" t="s">
        <v>328</v>
      </c>
      <c r="G31" s="41"/>
      <c r="H31" s="41"/>
    </row>
    <row r="32" spans="1:9" x14ac:dyDescent="0.25">
      <c r="A32" s="50" t="s">
        <v>353</v>
      </c>
      <c r="B32" s="51">
        <f>SUM(B8:B31)</f>
        <v>2394.8199999999997</v>
      </c>
      <c r="C32" s="37">
        <f>SUM(C8:C31)</f>
        <v>2204.12</v>
      </c>
      <c r="D32" s="37">
        <f>SUM(D8:D31)</f>
        <v>190.7</v>
      </c>
      <c r="E32" s="52"/>
      <c r="F32" s="34"/>
      <c r="G32" s="41"/>
      <c r="H32" s="34"/>
    </row>
    <row r="33" spans="1:10" x14ac:dyDescent="0.25">
      <c r="A33" s="80"/>
      <c r="B33" s="82"/>
      <c r="C33" s="84"/>
      <c r="D33" s="84"/>
      <c r="E33" s="52"/>
      <c r="F33" s="34"/>
      <c r="G33" s="70"/>
      <c r="H33" s="34"/>
    </row>
    <row r="34" spans="1:10" x14ac:dyDescent="0.25">
      <c r="A34" s="81"/>
      <c r="B34" s="83"/>
      <c r="C34" s="85"/>
      <c r="D34" s="85"/>
      <c r="E34" s="52"/>
      <c r="F34" s="34"/>
      <c r="G34" s="70"/>
      <c r="H34" s="34"/>
    </row>
    <row r="35" spans="1:10" x14ac:dyDescent="0.25">
      <c r="A35" s="21" t="s">
        <v>43</v>
      </c>
      <c r="B35" s="21" t="s">
        <v>44</v>
      </c>
      <c r="C35" s="21" t="s">
        <v>45</v>
      </c>
      <c r="D35" s="21" t="s">
        <v>46</v>
      </c>
      <c r="E35" s="21" t="s">
        <v>47</v>
      </c>
      <c r="F35" s="42"/>
      <c r="G35" s="41"/>
      <c r="H35" s="41"/>
    </row>
    <row r="36" spans="1:10" x14ac:dyDescent="0.25">
      <c r="A36" s="154" t="s">
        <v>128</v>
      </c>
      <c r="B36" s="154"/>
      <c r="C36" s="154"/>
      <c r="D36" s="154"/>
      <c r="E36" s="154"/>
      <c r="G36" s="21" t="s">
        <v>48</v>
      </c>
      <c r="H36" s="22"/>
      <c r="I36" s="34" t="str">
        <f>IF(H36="","Veuillez compléter cette case","")</f>
        <v>Veuillez compléter cette case</v>
      </c>
    </row>
    <row r="37" spans="1:10" x14ac:dyDescent="0.25">
      <c r="A37" s="25" t="s">
        <v>129</v>
      </c>
      <c r="B37" s="37">
        <v>130</v>
      </c>
      <c r="C37" s="63"/>
      <c r="D37" s="37">
        <v>130</v>
      </c>
      <c r="E37" s="24">
        <v>0</v>
      </c>
      <c r="F37" s="34" t="s">
        <v>328</v>
      </c>
      <c r="G37" s="41"/>
      <c r="H37" s="41"/>
    </row>
    <row r="38" spans="1:10" x14ac:dyDescent="0.25">
      <c r="A38" s="25" t="s">
        <v>130</v>
      </c>
      <c r="B38" s="37">
        <v>120</v>
      </c>
      <c r="C38" s="63"/>
      <c r="D38" s="37">
        <v>120</v>
      </c>
      <c r="E38" s="24">
        <v>0</v>
      </c>
      <c r="F38" s="34" t="s">
        <v>328</v>
      </c>
      <c r="G38" s="41"/>
      <c r="H38" s="41"/>
    </row>
    <row r="39" spans="1:10" x14ac:dyDescent="0.25">
      <c r="A39" s="25" t="s">
        <v>131</v>
      </c>
      <c r="B39" s="37">
        <v>120</v>
      </c>
      <c r="C39" s="63"/>
      <c r="D39" s="37">
        <v>120</v>
      </c>
      <c r="E39" s="24">
        <v>0</v>
      </c>
      <c r="F39" s="34" t="s">
        <v>328</v>
      </c>
      <c r="G39" s="41"/>
      <c r="H39" s="41"/>
    </row>
    <row r="40" spans="1:10" x14ac:dyDescent="0.25">
      <c r="A40" s="25" t="s">
        <v>132</v>
      </c>
      <c r="B40" s="37">
        <v>120</v>
      </c>
      <c r="C40" s="63"/>
      <c r="D40" s="37">
        <v>120</v>
      </c>
      <c r="E40" s="24">
        <v>0</v>
      </c>
      <c r="F40" s="34" t="s">
        <v>328</v>
      </c>
      <c r="G40" s="41"/>
      <c r="H40" s="41"/>
    </row>
    <row r="41" spans="1:10" x14ac:dyDescent="0.25">
      <c r="A41" s="50" t="s">
        <v>353</v>
      </c>
      <c r="B41" s="51">
        <f>SUBTOTAL(9,B36:B40)</f>
        <v>490</v>
      </c>
      <c r="C41" s="23">
        <f>SUBTOTAL(9,C36:C40)</f>
        <v>0</v>
      </c>
      <c r="D41" s="23">
        <f>SUBTOTAL(9,D36:D40)</f>
        <v>490</v>
      </c>
      <c r="E41" s="86"/>
      <c r="F41" s="70"/>
      <c r="G41" s="41"/>
      <c r="H41" s="41"/>
    </row>
    <row r="42" spans="1:10" x14ac:dyDescent="0.25">
      <c r="A42" s="76"/>
      <c r="B42" s="77"/>
      <c r="C42" s="78"/>
      <c r="D42" s="78"/>
      <c r="E42" s="79"/>
      <c r="F42" s="70"/>
      <c r="G42" s="70"/>
      <c r="H42" s="70"/>
    </row>
    <row r="43" spans="1:10" x14ac:dyDescent="0.25">
      <c r="F43" s="70"/>
      <c r="G43" s="41"/>
      <c r="H43" s="41"/>
      <c r="J43" s="41"/>
    </row>
    <row r="44" spans="1:10" x14ac:dyDescent="0.25">
      <c r="A44" s="21" t="s">
        <v>43</v>
      </c>
      <c r="B44" s="21" t="s">
        <v>44</v>
      </c>
      <c r="C44" s="21" t="s">
        <v>45</v>
      </c>
      <c r="D44" s="21" t="s">
        <v>46</v>
      </c>
      <c r="E44" s="21" t="s">
        <v>47</v>
      </c>
      <c r="F44" s="42"/>
      <c r="G44" s="21" t="s">
        <v>48</v>
      </c>
      <c r="H44" s="22"/>
      <c r="I44" s="34" t="str">
        <f>IF(H44="","Veuillez compléter cette case","")</f>
        <v>Veuillez compléter cette case</v>
      </c>
    </row>
    <row r="45" spans="1:10" x14ac:dyDescent="0.25">
      <c r="A45" s="154" t="s">
        <v>354</v>
      </c>
      <c r="B45" s="154"/>
      <c r="C45" s="154"/>
      <c r="D45" s="154"/>
      <c r="E45" s="154"/>
      <c r="F45" s="34"/>
      <c r="G45" s="41"/>
      <c r="H45" s="41"/>
    </row>
    <row r="46" spans="1:10" x14ac:dyDescent="0.25">
      <c r="A46" s="25" t="s">
        <v>355</v>
      </c>
      <c r="B46" s="37">
        <v>62</v>
      </c>
      <c r="C46" s="37">
        <v>62</v>
      </c>
      <c r="D46" s="62"/>
      <c r="E46" s="24">
        <v>0</v>
      </c>
      <c r="F46" s="34" t="s">
        <v>328</v>
      </c>
      <c r="G46" s="41"/>
      <c r="H46" s="41"/>
    </row>
    <row r="47" spans="1:10" x14ac:dyDescent="0.25">
      <c r="A47" s="25" t="s">
        <v>356</v>
      </c>
      <c r="B47" s="37">
        <v>150</v>
      </c>
      <c r="C47" s="37">
        <v>150</v>
      </c>
      <c r="D47" s="62"/>
      <c r="E47" s="24">
        <v>0</v>
      </c>
      <c r="F47" s="34" t="s">
        <v>328</v>
      </c>
      <c r="G47" s="41"/>
      <c r="H47" s="41"/>
    </row>
    <row r="48" spans="1:10" x14ac:dyDescent="0.25">
      <c r="A48" s="25" t="s">
        <v>357</v>
      </c>
      <c r="B48" s="37">
        <v>76</v>
      </c>
      <c r="C48" s="37">
        <v>76</v>
      </c>
      <c r="D48" s="62"/>
      <c r="E48" s="24">
        <v>0</v>
      </c>
      <c r="F48" s="34" t="s">
        <v>328</v>
      </c>
      <c r="G48" s="41"/>
      <c r="H48" s="41"/>
    </row>
    <row r="49" spans="1:8" x14ac:dyDescent="0.25">
      <c r="A49" s="25" t="s">
        <v>358</v>
      </c>
      <c r="B49" s="37">
        <v>147</v>
      </c>
      <c r="C49" s="37">
        <v>147</v>
      </c>
      <c r="D49" s="62"/>
      <c r="E49" s="24">
        <v>0</v>
      </c>
      <c r="F49" s="34" t="s">
        <v>328</v>
      </c>
      <c r="G49" s="41"/>
      <c r="H49" s="41"/>
    </row>
    <row r="50" spans="1:8" x14ac:dyDescent="0.25">
      <c r="A50" s="25" t="s">
        <v>359</v>
      </c>
      <c r="B50" s="37">
        <v>147</v>
      </c>
      <c r="C50" s="37">
        <v>147</v>
      </c>
      <c r="D50" s="62"/>
      <c r="E50" s="24">
        <v>0</v>
      </c>
      <c r="F50" s="34" t="s">
        <v>328</v>
      </c>
    </row>
    <row r="51" spans="1:8" x14ac:dyDescent="0.25">
      <c r="A51" s="25" t="s">
        <v>360</v>
      </c>
      <c r="B51" s="37">
        <v>952</v>
      </c>
      <c r="C51" s="37">
        <v>476</v>
      </c>
      <c r="D51" s="37">
        <v>476</v>
      </c>
      <c r="E51" s="24">
        <v>0</v>
      </c>
      <c r="F51" s="34" t="s">
        <v>328</v>
      </c>
    </row>
    <row r="52" spans="1:8" x14ac:dyDescent="0.25">
      <c r="A52" s="25" t="s">
        <v>362</v>
      </c>
      <c r="B52" s="37">
        <v>58</v>
      </c>
      <c r="C52" s="37">
        <v>58</v>
      </c>
      <c r="D52" s="62"/>
      <c r="E52" s="24">
        <v>0</v>
      </c>
      <c r="F52" s="34" t="s">
        <v>328</v>
      </c>
    </row>
    <row r="53" spans="1:8" x14ac:dyDescent="0.25">
      <c r="A53" s="25" t="s">
        <v>363</v>
      </c>
      <c r="B53" s="37">
        <v>1785</v>
      </c>
      <c r="C53" s="37">
        <v>595</v>
      </c>
      <c r="D53" s="37">
        <v>1190</v>
      </c>
      <c r="E53" s="24">
        <v>0</v>
      </c>
      <c r="F53" s="34" t="s">
        <v>328</v>
      </c>
    </row>
    <row r="54" spans="1:8" x14ac:dyDescent="0.25">
      <c r="A54" s="25" t="s">
        <v>404</v>
      </c>
      <c r="B54" s="37">
        <v>173</v>
      </c>
      <c r="C54" s="37">
        <v>173</v>
      </c>
      <c r="D54" s="62"/>
      <c r="E54" s="24">
        <v>0</v>
      </c>
      <c r="F54" s="34" t="s">
        <v>328</v>
      </c>
    </row>
    <row r="55" spans="1:8" x14ac:dyDescent="0.25">
      <c r="A55" s="25" t="s">
        <v>364</v>
      </c>
      <c r="B55" s="37">
        <v>93</v>
      </c>
      <c r="C55" s="37">
        <v>93</v>
      </c>
      <c r="D55" s="62"/>
      <c r="E55" s="24">
        <v>0</v>
      </c>
      <c r="F55" s="34" t="s">
        <v>328</v>
      </c>
    </row>
    <row r="56" spans="1:8" x14ac:dyDescent="0.25">
      <c r="A56" s="25" t="s">
        <v>365</v>
      </c>
      <c r="B56" s="37">
        <v>2157</v>
      </c>
      <c r="C56" s="62"/>
      <c r="D56" s="37">
        <v>2157</v>
      </c>
      <c r="E56" s="24">
        <v>0</v>
      </c>
      <c r="F56" s="34" t="s">
        <v>328</v>
      </c>
    </row>
    <row r="57" spans="1:8" x14ac:dyDescent="0.25">
      <c r="A57" s="25" t="s">
        <v>405</v>
      </c>
      <c r="B57" s="37">
        <v>338</v>
      </c>
      <c r="C57" s="37">
        <v>338</v>
      </c>
      <c r="D57" s="62"/>
      <c r="E57" s="24">
        <v>0</v>
      </c>
      <c r="F57" s="34" t="s">
        <v>328</v>
      </c>
    </row>
    <row r="58" spans="1:8" x14ac:dyDescent="0.25">
      <c r="A58" s="25" t="s">
        <v>366</v>
      </c>
      <c r="B58" s="37">
        <v>1018</v>
      </c>
      <c r="C58" s="37">
        <v>28</v>
      </c>
      <c r="D58" s="37">
        <v>990</v>
      </c>
      <c r="E58" s="24">
        <v>0</v>
      </c>
      <c r="F58" s="34" t="s">
        <v>328</v>
      </c>
    </row>
    <row r="59" spans="1:8" x14ac:dyDescent="0.25">
      <c r="A59" s="25" t="s">
        <v>367</v>
      </c>
      <c r="B59" s="37">
        <v>120</v>
      </c>
      <c r="C59" s="37">
        <v>60</v>
      </c>
      <c r="D59" s="37">
        <v>60</v>
      </c>
      <c r="E59" s="24">
        <v>0</v>
      </c>
      <c r="F59" s="34" t="s">
        <v>328</v>
      </c>
    </row>
    <row r="60" spans="1:8" x14ac:dyDescent="0.25">
      <c r="A60" s="25" t="s">
        <v>368</v>
      </c>
      <c r="B60" s="37">
        <v>142</v>
      </c>
      <c r="C60" s="37">
        <v>71</v>
      </c>
      <c r="D60" s="37">
        <v>71</v>
      </c>
      <c r="E60" s="24">
        <v>0</v>
      </c>
      <c r="F60" s="34" t="s">
        <v>328</v>
      </c>
    </row>
    <row r="61" spans="1:8" x14ac:dyDescent="0.25">
      <c r="A61" s="25" t="s">
        <v>369</v>
      </c>
      <c r="B61" s="37">
        <v>425</v>
      </c>
      <c r="C61" s="37">
        <v>425</v>
      </c>
      <c r="D61" s="62"/>
      <c r="E61" s="24">
        <v>0</v>
      </c>
      <c r="F61" s="34" t="s">
        <v>328</v>
      </c>
    </row>
    <row r="62" spans="1:8" x14ac:dyDescent="0.25">
      <c r="A62" s="25" t="s">
        <v>370</v>
      </c>
      <c r="B62" s="37">
        <v>253</v>
      </c>
      <c r="C62" s="37">
        <v>253</v>
      </c>
      <c r="D62" s="62"/>
      <c r="E62" s="24">
        <v>0</v>
      </c>
      <c r="F62" s="34" t="s">
        <v>328</v>
      </c>
    </row>
    <row r="63" spans="1:8" x14ac:dyDescent="0.25">
      <c r="A63" s="25" t="s">
        <v>371</v>
      </c>
      <c r="B63" s="37">
        <v>132</v>
      </c>
      <c r="C63" s="37">
        <v>66</v>
      </c>
      <c r="D63" s="37">
        <v>66</v>
      </c>
      <c r="E63" s="24">
        <v>0</v>
      </c>
      <c r="F63" s="34" t="s">
        <v>328</v>
      </c>
    </row>
    <row r="64" spans="1:8" x14ac:dyDescent="0.25">
      <c r="A64" s="25" t="s">
        <v>372</v>
      </c>
      <c r="B64" s="37">
        <v>232</v>
      </c>
      <c r="C64" s="37">
        <v>116</v>
      </c>
      <c r="D64" s="37">
        <v>116</v>
      </c>
      <c r="E64" s="24">
        <v>0</v>
      </c>
      <c r="F64" s="34" t="s">
        <v>328</v>
      </c>
    </row>
    <row r="65" spans="1:6" x14ac:dyDescent="0.25">
      <c r="A65" s="25" t="s">
        <v>373</v>
      </c>
      <c r="B65" s="37">
        <v>38</v>
      </c>
      <c r="C65" s="37">
        <v>38</v>
      </c>
      <c r="D65" s="62"/>
      <c r="E65" s="24">
        <v>0</v>
      </c>
      <c r="F65" s="34" t="s">
        <v>328</v>
      </c>
    </row>
    <row r="66" spans="1:6" x14ac:dyDescent="0.25">
      <c r="A66" s="25" t="s">
        <v>374</v>
      </c>
      <c r="B66" s="37">
        <v>32</v>
      </c>
      <c r="C66" s="37">
        <v>32</v>
      </c>
      <c r="D66" s="62"/>
      <c r="E66" s="24">
        <v>0</v>
      </c>
      <c r="F66" s="34" t="s">
        <v>328</v>
      </c>
    </row>
    <row r="67" spans="1:6" x14ac:dyDescent="0.25">
      <c r="A67" s="25" t="s">
        <v>375</v>
      </c>
      <c r="B67" s="37">
        <v>1271</v>
      </c>
      <c r="C67" s="37">
        <v>635.5</v>
      </c>
      <c r="D67" s="37">
        <v>635.5</v>
      </c>
      <c r="E67" s="24">
        <v>0</v>
      </c>
      <c r="F67" s="34" t="s">
        <v>328</v>
      </c>
    </row>
    <row r="68" spans="1:6" x14ac:dyDescent="0.25">
      <c r="A68" s="25" t="s">
        <v>376</v>
      </c>
      <c r="B68" s="37">
        <v>18.739999999999998</v>
      </c>
      <c r="C68" s="37">
        <v>18.739999999999998</v>
      </c>
      <c r="D68" s="62"/>
      <c r="E68" s="24">
        <v>0</v>
      </c>
      <c r="F68" s="34" t="s">
        <v>328</v>
      </c>
    </row>
    <row r="69" spans="1:6" x14ac:dyDescent="0.25">
      <c r="A69" s="25" t="s">
        <v>377</v>
      </c>
      <c r="B69" s="37">
        <v>70</v>
      </c>
      <c r="C69" s="37">
        <v>70</v>
      </c>
      <c r="D69" s="62"/>
      <c r="E69" s="24">
        <v>0</v>
      </c>
      <c r="F69" s="34" t="s">
        <v>328</v>
      </c>
    </row>
    <row r="70" spans="1:6" x14ac:dyDescent="0.25">
      <c r="A70" s="25" t="s">
        <v>378</v>
      </c>
      <c r="B70" s="37">
        <v>15</v>
      </c>
      <c r="C70" s="37">
        <v>15</v>
      </c>
      <c r="D70" s="62"/>
      <c r="E70" s="24">
        <v>0</v>
      </c>
      <c r="F70" s="34" t="s">
        <v>328</v>
      </c>
    </row>
    <row r="71" spans="1:6" x14ac:dyDescent="0.25">
      <c r="A71" s="25" t="s">
        <v>379</v>
      </c>
      <c r="B71" s="37">
        <v>236</v>
      </c>
      <c r="C71" s="37">
        <v>236</v>
      </c>
      <c r="D71" s="62"/>
      <c r="E71" s="24">
        <v>0</v>
      </c>
      <c r="F71" s="34" t="s">
        <v>328</v>
      </c>
    </row>
    <row r="72" spans="1:6" x14ac:dyDescent="0.25">
      <c r="A72" s="25" t="s">
        <v>380</v>
      </c>
      <c r="B72" s="37">
        <v>726</v>
      </c>
      <c r="C72" s="37">
        <v>363</v>
      </c>
      <c r="D72" s="37">
        <v>363</v>
      </c>
      <c r="E72" s="24">
        <v>0</v>
      </c>
      <c r="F72" s="34" t="s">
        <v>328</v>
      </c>
    </row>
    <row r="73" spans="1:6" x14ac:dyDescent="0.25">
      <c r="A73" s="25" t="s">
        <v>406</v>
      </c>
      <c r="B73" s="37">
        <v>69.62</v>
      </c>
      <c r="C73" s="37">
        <v>69.62</v>
      </c>
      <c r="D73" s="62"/>
      <c r="E73" s="24">
        <v>0</v>
      </c>
      <c r="F73" s="34" t="s">
        <v>328</v>
      </c>
    </row>
    <row r="74" spans="1:6" x14ac:dyDescent="0.25">
      <c r="A74" s="25" t="s">
        <v>381</v>
      </c>
      <c r="B74" s="37">
        <v>946</v>
      </c>
      <c r="C74" s="37">
        <v>473</v>
      </c>
      <c r="D74" s="37">
        <v>473</v>
      </c>
      <c r="E74" s="24">
        <v>0</v>
      </c>
      <c r="F74" s="34" t="s">
        <v>328</v>
      </c>
    </row>
    <row r="75" spans="1:6" x14ac:dyDescent="0.25">
      <c r="A75" s="25" t="s">
        <v>382</v>
      </c>
      <c r="B75" s="37">
        <v>379</v>
      </c>
      <c r="C75" s="37">
        <v>379</v>
      </c>
      <c r="D75" s="62"/>
      <c r="E75" s="24">
        <v>0</v>
      </c>
      <c r="F75" s="34" t="s">
        <v>328</v>
      </c>
    </row>
    <row r="76" spans="1:6" x14ac:dyDescent="0.25">
      <c r="A76" s="25" t="s">
        <v>383</v>
      </c>
      <c r="B76" s="37">
        <v>150</v>
      </c>
      <c r="C76" s="37">
        <v>75</v>
      </c>
      <c r="D76" s="37">
        <v>75</v>
      </c>
      <c r="E76" s="24">
        <v>0</v>
      </c>
      <c r="F76" s="34" t="s">
        <v>328</v>
      </c>
    </row>
    <row r="77" spans="1:6" x14ac:dyDescent="0.25">
      <c r="A77" s="25" t="s">
        <v>384</v>
      </c>
      <c r="B77" s="37">
        <v>110</v>
      </c>
      <c r="C77" s="37">
        <v>55</v>
      </c>
      <c r="D77" s="37">
        <v>55</v>
      </c>
      <c r="E77" s="24">
        <v>0</v>
      </c>
      <c r="F77" s="34" t="s">
        <v>328</v>
      </c>
    </row>
    <row r="78" spans="1:6" x14ac:dyDescent="0.25">
      <c r="A78" s="25" t="s">
        <v>385</v>
      </c>
      <c r="B78" s="37">
        <v>80</v>
      </c>
      <c r="C78" s="37">
        <v>80</v>
      </c>
      <c r="D78" s="62"/>
      <c r="E78" s="24">
        <v>0</v>
      </c>
      <c r="F78" s="34" t="s">
        <v>328</v>
      </c>
    </row>
    <row r="79" spans="1:6" x14ac:dyDescent="0.25">
      <c r="A79" s="25" t="s">
        <v>361</v>
      </c>
      <c r="B79" s="37">
        <v>518</v>
      </c>
      <c r="C79" s="37">
        <v>259</v>
      </c>
      <c r="D79" s="37">
        <v>259</v>
      </c>
      <c r="E79" s="24">
        <v>0</v>
      </c>
      <c r="F79" s="34" t="s">
        <v>328</v>
      </c>
    </row>
    <row r="80" spans="1:6" x14ac:dyDescent="0.25">
      <c r="A80" s="25" t="s">
        <v>387</v>
      </c>
      <c r="B80" s="37">
        <v>28</v>
      </c>
      <c r="C80" s="37">
        <v>28</v>
      </c>
      <c r="D80" s="62"/>
      <c r="E80" s="24">
        <v>0</v>
      </c>
      <c r="F80" s="34" t="s">
        <v>328</v>
      </c>
    </row>
    <row r="81" spans="1:6" x14ac:dyDescent="0.25">
      <c r="A81" s="25" t="s">
        <v>386</v>
      </c>
      <c r="B81" s="37">
        <v>253</v>
      </c>
      <c r="C81" s="37">
        <v>253</v>
      </c>
      <c r="D81" s="62"/>
      <c r="E81" s="24">
        <v>0</v>
      </c>
      <c r="F81" s="34" t="s">
        <v>328</v>
      </c>
    </row>
    <row r="82" spans="1:6" x14ac:dyDescent="0.25">
      <c r="A82" s="25" t="s">
        <v>388</v>
      </c>
      <c r="B82" s="37">
        <v>311</v>
      </c>
      <c r="C82" s="37">
        <v>311</v>
      </c>
      <c r="D82" s="62"/>
      <c r="E82" s="24">
        <v>0</v>
      </c>
      <c r="F82" s="34" t="s">
        <v>328</v>
      </c>
    </row>
    <row r="83" spans="1:6" x14ac:dyDescent="0.25">
      <c r="A83" s="25" t="s">
        <v>389</v>
      </c>
      <c r="B83" s="37">
        <v>311</v>
      </c>
      <c r="C83" s="37">
        <v>155.5</v>
      </c>
      <c r="D83" s="37">
        <v>155.5</v>
      </c>
      <c r="E83" s="24">
        <v>0</v>
      </c>
      <c r="F83" s="34" t="s">
        <v>328</v>
      </c>
    </row>
    <row r="84" spans="1:6" x14ac:dyDescent="0.25">
      <c r="A84" s="25" t="s">
        <v>390</v>
      </c>
      <c r="B84" s="37">
        <v>32</v>
      </c>
      <c r="C84" s="37">
        <v>32</v>
      </c>
      <c r="D84" s="62"/>
      <c r="E84" s="24">
        <v>0</v>
      </c>
      <c r="F84" s="34" t="s">
        <v>328</v>
      </c>
    </row>
    <row r="85" spans="1:6" x14ac:dyDescent="0.25">
      <c r="A85" s="25" t="s">
        <v>391</v>
      </c>
      <c r="B85" s="37">
        <v>1032.8399999999999</v>
      </c>
      <c r="C85" s="37">
        <v>537.84</v>
      </c>
      <c r="D85" s="37">
        <v>495</v>
      </c>
      <c r="E85" s="24">
        <v>0</v>
      </c>
      <c r="F85" s="34" t="s">
        <v>328</v>
      </c>
    </row>
    <row r="86" spans="1:6" x14ac:dyDescent="0.25">
      <c r="A86" s="25" t="s">
        <v>392</v>
      </c>
      <c r="B86" s="37">
        <v>116</v>
      </c>
      <c r="C86" s="37">
        <v>116</v>
      </c>
      <c r="D86" s="62"/>
      <c r="E86" s="24">
        <v>0</v>
      </c>
      <c r="F86" s="34" t="s">
        <v>328</v>
      </c>
    </row>
    <row r="87" spans="1:6" x14ac:dyDescent="0.25">
      <c r="A87" s="25" t="s">
        <v>393</v>
      </c>
      <c r="B87" s="37">
        <v>253</v>
      </c>
      <c r="C87" s="37">
        <v>253</v>
      </c>
      <c r="D87" s="62"/>
      <c r="E87" s="24">
        <v>0</v>
      </c>
      <c r="F87" s="34" t="s">
        <v>328</v>
      </c>
    </row>
    <row r="88" spans="1:6" x14ac:dyDescent="0.25">
      <c r="A88" s="25" t="s">
        <v>394</v>
      </c>
      <c r="B88" s="37">
        <v>20</v>
      </c>
      <c r="C88" s="37">
        <v>20</v>
      </c>
      <c r="D88" s="62"/>
      <c r="E88" s="24">
        <v>0</v>
      </c>
      <c r="F88" s="34" t="s">
        <v>328</v>
      </c>
    </row>
    <row r="89" spans="1:6" x14ac:dyDescent="0.25">
      <c r="A89" s="25" t="s">
        <v>395</v>
      </c>
      <c r="B89" s="37">
        <v>86</v>
      </c>
      <c r="C89" s="37">
        <v>86</v>
      </c>
      <c r="D89" s="62"/>
      <c r="E89" s="24">
        <v>0</v>
      </c>
      <c r="F89" s="34" t="s">
        <v>328</v>
      </c>
    </row>
    <row r="90" spans="1:6" x14ac:dyDescent="0.25">
      <c r="A90" s="25" t="s">
        <v>407</v>
      </c>
      <c r="B90" s="37">
        <v>20</v>
      </c>
      <c r="C90" s="37">
        <v>20</v>
      </c>
      <c r="D90" s="62"/>
      <c r="E90" s="24">
        <v>0</v>
      </c>
      <c r="F90" s="34" t="s">
        <v>328</v>
      </c>
    </row>
    <row r="91" spans="1:6" x14ac:dyDescent="0.25">
      <c r="A91" s="25" t="s">
        <v>396</v>
      </c>
      <c r="B91" s="37">
        <v>81</v>
      </c>
      <c r="C91" s="37">
        <v>81</v>
      </c>
      <c r="D91" s="62"/>
      <c r="E91" s="24">
        <v>0</v>
      </c>
      <c r="F91" s="34" t="s">
        <v>328</v>
      </c>
    </row>
    <row r="92" spans="1:6" x14ac:dyDescent="0.25">
      <c r="A92" s="25" t="s">
        <v>397</v>
      </c>
      <c r="B92" s="37">
        <v>8</v>
      </c>
      <c r="C92" s="37">
        <v>8</v>
      </c>
      <c r="D92" s="62"/>
      <c r="E92" s="24">
        <v>0</v>
      </c>
      <c r="F92" s="34" t="s">
        <v>328</v>
      </c>
    </row>
    <row r="93" spans="1:6" x14ac:dyDescent="0.25">
      <c r="A93" s="25" t="s">
        <v>277</v>
      </c>
      <c r="B93" s="37">
        <v>140</v>
      </c>
      <c r="C93" s="37">
        <v>46</v>
      </c>
      <c r="D93" s="37">
        <v>94</v>
      </c>
      <c r="E93" s="24">
        <v>0</v>
      </c>
      <c r="F93" s="34" t="s">
        <v>328</v>
      </c>
    </row>
    <row r="94" spans="1:6" x14ac:dyDescent="0.25">
      <c r="A94" s="25" t="s">
        <v>278</v>
      </c>
      <c r="B94" s="37">
        <v>179</v>
      </c>
      <c r="C94" s="37">
        <v>60</v>
      </c>
      <c r="D94" s="37">
        <v>119</v>
      </c>
      <c r="E94" s="24">
        <v>0</v>
      </c>
      <c r="F94" s="34" t="s">
        <v>328</v>
      </c>
    </row>
    <row r="95" spans="1:6" x14ac:dyDescent="0.25">
      <c r="A95" s="25" t="s">
        <v>281</v>
      </c>
      <c r="B95" s="37">
        <v>125</v>
      </c>
      <c r="C95" s="37">
        <v>41</v>
      </c>
      <c r="D95" s="37">
        <v>84</v>
      </c>
      <c r="E95" s="24">
        <v>0</v>
      </c>
      <c r="F95" s="34" t="s">
        <v>328</v>
      </c>
    </row>
    <row r="96" spans="1:6" x14ac:dyDescent="0.25">
      <c r="A96" s="50" t="s">
        <v>353</v>
      </c>
      <c r="B96" s="37">
        <f>SUM(C96+D96)</f>
        <v>15671.2</v>
      </c>
      <c r="C96" s="37">
        <f>SUM(C46:C92)</f>
        <v>8034.2</v>
      </c>
      <c r="D96" s="37">
        <f>SUM(D46:D92)</f>
        <v>7637</v>
      </c>
      <c r="E96" s="91"/>
      <c r="F96" s="89"/>
    </row>
    <row r="97" spans="1:9" ht="15.75" x14ac:dyDescent="0.25">
      <c r="A97" s="53"/>
      <c r="B97" s="54"/>
      <c r="C97" s="55"/>
      <c r="D97" s="55"/>
      <c r="E97" s="90"/>
      <c r="F97" s="34"/>
    </row>
    <row r="98" spans="1:9" x14ac:dyDescent="0.25">
      <c r="A98" s="21" t="s">
        <v>43</v>
      </c>
      <c r="B98" s="21" t="s">
        <v>44</v>
      </c>
      <c r="C98" s="21" t="s">
        <v>45</v>
      </c>
      <c r="D98" s="21" t="s">
        <v>46</v>
      </c>
      <c r="E98" s="21" t="s">
        <v>47</v>
      </c>
      <c r="F98" s="34"/>
    </row>
    <row r="99" spans="1:9" x14ac:dyDescent="0.25">
      <c r="A99" s="154" t="s">
        <v>276</v>
      </c>
      <c r="B99" s="154"/>
      <c r="C99" s="154"/>
      <c r="D99" s="154"/>
      <c r="E99" s="154"/>
      <c r="F99" s="34"/>
      <c r="G99" s="21" t="s">
        <v>48</v>
      </c>
      <c r="H99" s="22"/>
      <c r="I99" s="34" t="str">
        <f>IF(H99="","Veuillez compléter cette case","")</f>
        <v>Veuillez compléter cette case</v>
      </c>
    </row>
    <row r="100" spans="1:9" x14ac:dyDescent="0.25">
      <c r="A100" s="25" t="s">
        <v>250</v>
      </c>
      <c r="B100" s="37">
        <v>358</v>
      </c>
      <c r="C100" s="37">
        <v>119</v>
      </c>
      <c r="D100" s="37">
        <v>239</v>
      </c>
      <c r="E100" s="24">
        <f>SUBTOTAL(9,E87:E99)</f>
        <v>0</v>
      </c>
      <c r="F100" s="34" t="s">
        <v>328</v>
      </c>
    </row>
    <row r="101" spans="1:9" x14ac:dyDescent="0.25">
      <c r="A101" s="25" t="s">
        <v>279</v>
      </c>
      <c r="B101" s="37">
        <v>100</v>
      </c>
      <c r="C101" s="37">
        <v>33</v>
      </c>
      <c r="D101" s="37">
        <v>67</v>
      </c>
      <c r="E101" s="24">
        <f>SUBTOTAL(9,E88:E100)</f>
        <v>0</v>
      </c>
      <c r="F101" s="34" t="s">
        <v>328</v>
      </c>
    </row>
    <row r="102" spans="1:9" x14ac:dyDescent="0.25">
      <c r="A102" s="25" t="s">
        <v>280</v>
      </c>
      <c r="B102" s="37">
        <v>358</v>
      </c>
      <c r="C102" s="37">
        <v>119</v>
      </c>
      <c r="D102" s="37">
        <v>239</v>
      </c>
      <c r="E102" s="24">
        <f>SUBTOTAL(9,E96:E101)</f>
        <v>0</v>
      </c>
      <c r="F102" s="34" t="s">
        <v>328</v>
      </c>
    </row>
    <row r="103" spans="1:9" x14ac:dyDescent="0.25">
      <c r="A103" s="25" t="s">
        <v>282</v>
      </c>
      <c r="B103" s="37">
        <v>106</v>
      </c>
      <c r="C103" s="37">
        <v>35</v>
      </c>
      <c r="D103" s="37">
        <v>71</v>
      </c>
      <c r="E103" s="24">
        <f t="shared" ref="E103:E105" si="0">SUBTOTAL(9,E97:E102)</f>
        <v>0</v>
      </c>
      <c r="F103" s="34" t="s">
        <v>328</v>
      </c>
    </row>
    <row r="104" spans="1:9" x14ac:dyDescent="0.25">
      <c r="A104" s="25" t="s">
        <v>248</v>
      </c>
      <c r="B104" s="37">
        <v>1020</v>
      </c>
      <c r="C104" s="37">
        <v>255</v>
      </c>
      <c r="D104" s="37">
        <v>765</v>
      </c>
      <c r="E104" s="24">
        <f t="shared" si="0"/>
        <v>0</v>
      </c>
      <c r="F104" s="34" t="s">
        <v>328</v>
      </c>
    </row>
    <row r="105" spans="1:9" x14ac:dyDescent="0.25">
      <c r="A105" s="25" t="s">
        <v>283</v>
      </c>
      <c r="B105" s="37">
        <v>737</v>
      </c>
      <c r="C105" s="37">
        <v>245</v>
      </c>
      <c r="D105" s="37">
        <v>492</v>
      </c>
      <c r="E105" s="24">
        <f t="shared" si="0"/>
        <v>0</v>
      </c>
      <c r="F105" s="34" t="s">
        <v>328</v>
      </c>
    </row>
    <row r="106" spans="1:9" x14ac:dyDescent="0.25">
      <c r="A106" s="50" t="s">
        <v>353</v>
      </c>
      <c r="B106" s="37">
        <f>SUM(B100:B105)</f>
        <v>2679</v>
      </c>
      <c r="C106" s="23">
        <f>SUM(C100:C105)</f>
        <v>806</v>
      </c>
      <c r="D106" s="23">
        <f>SUM(D100:D105)</f>
        <v>1873</v>
      </c>
      <c r="E106" s="86"/>
      <c r="F106" s="87"/>
    </row>
    <row r="107" spans="1:9" x14ac:dyDescent="0.25">
      <c r="E107" s="88"/>
    </row>
    <row r="108" spans="1:9" x14ac:dyDescent="0.25">
      <c r="A108" s="21" t="s">
        <v>43</v>
      </c>
      <c r="B108" s="21" t="s">
        <v>44</v>
      </c>
      <c r="C108" s="21" t="s">
        <v>45</v>
      </c>
      <c r="D108" s="21" t="s">
        <v>46</v>
      </c>
      <c r="E108" s="21" t="s">
        <v>47</v>
      </c>
    </row>
    <row r="109" spans="1:9" x14ac:dyDescent="0.25">
      <c r="A109" s="154" t="s">
        <v>398</v>
      </c>
      <c r="B109" s="154"/>
      <c r="C109" s="154"/>
      <c r="D109" s="154"/>
      <c r="E109" s="154"/>
      <c r="G109" s="21" t="s">
        <v>48</v>
      </c>
      <c r="H109" s="22"/>
      <c r="I109" s="34" t="str">
        <f>IF(H109="","Veuillez compléter cette case","")</f>
        <v>Veuillez compléter cette case</v>
      </c>
    </row>
    <row r="110" spans="1:9" x14ac:dyDescent="0.25">
      <c r="A110" s="25" t="s">
        <v>308</v>
      </c>
      <c r="B110" s="37">
        <v>40</v>
      </c>
      <c r="C110" s="23">
        <v>40</v>
      </c>
      <c r="D110" s="64"/>
      <c r="E110" s="24">
        <f>SUBTOTAL(9,E91:E109)</f>
        <v>0</v>
      </c>
      <c r="F110" s="34" t="s">
        <v>328</v>
      </c>
    </row>
    <row r="111" spans="1:9" x14ac:dyDescent="0.25">
      <c r="A111" s="25" t="s">
        <v>309</v>
      </c>
      <c r="B111" s="37">
        <v>29</v>
      </c>
      <c r="C111" s="23">
        <v>29</v>
      </c>
      <c r="D111" s="64"/>
      <c r="E111" s="24">
        <f>SUBTOTAL(9,E92:E110)</f>
        <v>0</v>
      </c>
      <c r="F111" s="34" t="s">
        <v>328</v>
      </c>
    </row>
    <row r="112" spans="1:9" x14ac:dyDescent="0.25">
      <c r="A112" s="25" t="s">
        <v>294</v>
      </c>
      <c r="B112" s="37">
        <v>135</v>
      </c>
      <c r="C112" s="23">
        <v>135</v>
      </c>
      <c r="D112" s="64"/>
      <c r="E112" s="24">
        <f t="shared" ref="E112:E118" si="1">SUBTOTAL(9,E96:E111)</f>
        <v>0</v>
      </c>
      <c r="F112" s="34" t="s">
        <v>328</v>
      </c>
    </row>
    <row r="113" spans="1:6" x14ac:dyDescent="0.25">
      <c r="A113" s="25" t="s">
        <v>295</v>
      </c>
      <c r="B113" s="37">
        <v>72</v>
      </c>
      <c r="C113" s="23">
        <v>72</v>
      </c>
      <c r="D113" s="64"/>
      <c r="E113" s="24">
        <f t="shared" si="1"/>
        <v>0</v>
      </c>
      <c r="F113" s="34" t="s">
        <v>328</v>
      </c>
    </row>
    <row r="114" spans="1:6" x14ac:dyDescent="0.25">
      <c r="A114" s="25" t="s">
        <v>296</v>
      </c>
      <c r="B114" s="37">
        <v>28</v>
      </c>
      <c r="C114" s="23">
        <v>28</v>
      </c>
      <c r="D114" s="64"/>
      <c r="E114" s="24">
        <f t="shared" si="1"/>
        <v>0</v>
      </c>
      <c r="F114" s="34" t="s">
        <v>328</v>
      </c>
    </row>
    <row r="115" spans="1:6" x14ac:dyDescent="0.25">
      <c r="A115" s="25" t="s">
        <v>298</v>
      </c>
      <c r="B115" s="37">
        <v>210</v>
      </c>
      <c r="C115" s="23">
        <v>210</v>
      </c>
      <c r="D115" s="64"/>
      <c r="E115" s="24">
        <f t="shared" si="1"/>
        <v>0</v>
      </c>
      <c r="F115" s="34" t="s">
        <v>328</v>
      </c>
    </row>
    <row r="116" spans="1:6" x14ac:dyDescent="0.25">
      <c r="A116" s="25" t="s">
        <v>76</v>
      </c>
      <c r="B116" s="37">
        <v>84</v>
      </c>
      <c r="C116" s="23">
        <v>84</v>
      </c>
      <c r="D116" s="64"/>
      <c r="E116" s="24">
        <f t="shared" si="1"/>
        <v>0</v>
      </c>
      <c r="F116" s="34" t="s">
        <v>328</v>
      </c>
    </row>
    <row r="117" spans="1:6" x14ac:dyDescent="0.25">
      <c r="A117" s="25" t="s">
        <v>87</v>
      </c>
      <c r="B117" s="37">
        <v>15</v>
      </c>
      <c r="C117" s="23">
        <v>15</v>
      </c>
      <c r="D117" s="64"/>
      <c r="E117" s="24">
        <f t="shared" si="1"/>
        <v>0</v>
      </c>
      <c r="F117" s="34" t="s">
        <v>328</v>
      </c>
    </row>
    <row r="118" spans="1:6" x14ac:dyDescent="0.25">
      <c r="A118" s="25" t="s">
        <v>301</v>
      </c>
      <c r="B118" s="37">
        <v>45</v>
      </c>
      <c r="C118" s="23">
        <v>45</v>
      </c>
      <c r="D118" s="64"/>
      <c r="E118" s="24">
        <f t="shared" si="1"/>
        <v>0</v>
      </c>
      <c r="F118" s="34" t="s">
        <v>328</v>
      </c>
    </row>
    <row r="119" spans="1:6" x14ac:dyDescent="0.25">
      <c r="A119" s="25" t="s">
        <v>310</v>
      </c>
      <c r="B119" s="37">
        <v>12</v>
      </c>
      <c r="C119" s="23">
        <v>12</v>
      </c>
      <c r="D119" s="64"/>
      <c r="E119" s="24">
        <f>SUBTOTAL(9,E102:E118)</f>
        <v>0</v>
      </c>
      <c r="F119" s="34" t="s">
        <v>328</v>
      </c>
    </row>
    <row r="120" spans="1:6" x14ac:dyDescent="0.25">
      <c r="A120" s="25" t="s">
        <v>311</v>
      </c>
      <c r="B120" s="37">
        <v>21</v>
      </c>
      <c r="C120" s="23">
        <v>21</v>
      </c>
      <c r="D120" s="64"/>
      <c r="E120" s="24">
        <f>SUBTOTAL(9,E102:E119)</f>
        <v>0</v>
      </c>
      <c r="F120" s="34" t="s">
        <v>328</v>
      </c>
    </row>
    <row r="121" spans="1:6" x14ac:dyDescent="0.25">
      <c r="A121" s="25" t="s">
        <v>399</v>
      </c>
      <c r="B121" s="37">
        <v>301</v>
      </c>
      <c r="C121" s="23">
        <v>301</v>
      </c>
      <c r="D121" s="64"/>
      <c r="E121" s="24">
        <f>SUBTOTAL(9,E102:E120)</f>
        <v>0</v>
      </c>
      <c r="F121" s="34" t="s">
        <v>328</v>
      </c>
    </row>
    <row r="122" spans="1:6" x14ac:dyDescent="0.25">
      <c r="A122" s="25" t="s">
        <v>312</v>
      </c>
      <c r="B122" s="37">
        <v>292</v>
      </c>
      <c r="C122" s="23">
        <v>292</v>
      </c>
      <c r="D122" s="65"/>
      <c r="E122" s="24">
        <f>SUBTOTAL(9,E106:E121)</f>
        <v>0</v>
      </c>
      <c r="F122" s="34" t="s">
        <v>328</v>
      </c>
    </row>
    <row r="123" spans="1:6" x14ac:dyDescent="0.25">
      <c r="A123" s="25" t="s">
        <v>422</v>
      </c>
      <c r="B123" s="37">
        <v>248</v>
      </c>
      <c r="C123" s="63"/>
      <c r="D123" s="18">
        <v>248</v>
      </c>
      <c r="E123" s="24">
        <f>SUBTOTAL(9,E107:E122)</f>
        <v>0</v>
      </c>
      <c r="F123" s="34" t="s">
        <v>328</v>
      </c>
    </row>
    <row r="124" spans="1:6" x14ac:dyDescent="0.25">
      <c r="A124" s="25" t="s">
        <v>313</v>
      </c>
      <c r="B124" s="37">
        <v>537</v>
      </c>
      <c r="C124" s="23">
        <v>537</v>
      </c>
      <c r="D124" s="65"/>
      <c r="E124" s="24">
        <f>SUBTOTAL(9,E106:E122)</f>
        <v>0</v>
      </c>
      <c r="F124" s="34" t="s">
        <v>328</v>
      </c>
    </row>
    <row r="125" spans="1:6" x14ac:dyDescent="0.25">
      <c r="A125" s="25" t="s">
        <v>303</v>
      </c>
      <c r="B125" s="37">
        <v>20</v>
      </c>
      <c r="C125" s="23">
        <v>20</v>
      </c>
      <c r="D125" s="65"/>
      <c r="E125" s="24">
        <f>SUBTOTAL(9,E106:E124)</f>
        <v>0</v>
      </c>
      <c r="F125" s="34" t="s">
        <v>328</v>
      </c>
    </row>
    <row r="126" spans="1:6" x14ac:dyDescent="0.25">
      <c r="A126" s="25" t="s">
        <v>314</v>
      </c>
      <c r="B126" s="37">
        <v>4.5</v>
      </c>
      <c r="C126" s="23">
        <v>4.5</v>
      </c>
      <c r="D126" s="64"/>
      <c r="E126" s="24">
        <f>SUBTOTAL(9,E106:E125)</f>
        <v>0</v>
      </c>
      <c r="F126" s="34" t="s">
        <v>328</v>
      </c>
    </row>
    <row r="127" spans="1:6" x14ac:dyDescent="0.25">
      <c r="A127" s="25" t="s">
        <v>315</v>
      </c>
      <c r="B127" s="37">
        <v>101</v>
      </c>
      <c r="C127" s="23">
        <v>95</v>
      </c>
      <c r="D127" s="5">
        <v>6</v>
      </c>
      <c r="E127" s="24">
        <f>SUBTOTAL(9,E107:E126)</f>
        <v>0</v>
      </c>
      <c r="F127" s="34" t="s">
        <v>328</v>
      </c>
    </row>
    <row r="128" spans="1:6" x14ac:dyDescent="0.25">
      <c r="A128" s="25" t="s">
        <v>316</v>
      </c>
      <c r="B128" s="37">
        <v>42.5</v>
      </c>
      <c r="C128" s="23">
        <v>42.5</v>
      </c>
      <c r="D128" s="64"/>
      <c r="E128" s="24">
        <f>SUBTOTAL(9,E108:E127)</f>
        <v>0</v>
      </c>
      <c r="F128" s="34" t="s">
        <v>328</v>
      </c>
    </row>
    <row r="129" spans="1:9" x14ac:dyDescent="0.25">
      <c r="A129" s="50" t="s">
        <v>353</v>
      </c>
      <c r="B129" s="37">
        <f>SUBTOTAL(9,B109:B128)</f>
        <v>2237</v>
      </c>
      <c r="C129" s="23">
        <f>SUBTOTAL(9,C109:C128)</f>
        <v>1983</v>
      </c>
      <c r="D129" s="23">
        <f>SUBTOTAL(9,D109:D128)</f>
        <v>254</v>
      </c>
      <c r="E129" s="86"/>
      <c r="F129" s="87"/>
    </row>
    <row r="130" spans="1:9" x14ac:dyDescent="0.25">
      <c r="E130" s="88"/>
    </row>
    <row r="131" spans="1:9" x14ac:dyDescent="0.25">
      <c r="A131" s="21" t="s">
        <v>43</v>
      </c>
      <c r="B131" s="21" t="s">
        <v>44</v>
      </c>
      <c r="C131" s="21" t="s">
        <v>45</v>
      </c>
      <c r="D131" s="21" t="s">
        <v>46</v>
      </c>
      <c r="E131" s="21" t="s">
        <v>47</v>
      </c>
    </row>
    <row r="132" spans="1:9" x14ac:dyDescent="0.25">
      <c r="A132" s="154" t="s">
        <v>400</v>
      </c>
      <c r="B132" s="154"/>
      <c r="C132" s="154"/>
      <c r="D132" s="154"/>
      <c r="E132" s="154"/>
      <c r="G132" s="21" t="s">
        <v>48</v>
      </c>
      <c r="H132" s="22"/>
      <c r="I132" s="34" t="str">
        <f>IF(H132="","Veuillez compléter cette case","")</f>
        <v>Veuillez compléter cette case</v>
      </c>
    </row>
    <row r="133" spans="1:9" x14ac:dyDescent="0.25">
      <c r="A133" s="25" t="s">
        <v>306</v>
      </c>
      <c r="B133" s="37">
        <v>102</v>
      </c>
      <c r="C133" s="23">
        <v>102</v>
      </c>
      <c r="D133" s="64"/>
      <c r="E133" s="24">
        <f>SUBTOTAL(9,E113:E132)</f>
        <v>0</v>
      </c>
      <c r="F133" s="34" t="s">
        <v>328</v>
      </c>
    </row>
    <row r="134" spans="1:9" x14ac:dyDescent="0.25">
      <c r="A134" s="25" t="s">
        <v>401</v>
      </c>
      <c r="B134" s="37">
        <v>20</v>
      </c>
      <c r="C134" s="23">
        <v>20</v>
      </c>
      <c r="D134" s="65"/>
      <c r="E134" s="24">
        <f>SUBTOTAL(9,E114:E133)</f>
        <v>0</v>
      </c>
      <c r="F134" s="34" t="s">
        <v>328</v>
      </c>
    </row>
    <row r="135" spans="1:9" x14ac:dyDescent="0.25">
      <c r="A135" s="50" t="s">
        <v>353</v>
      </c>
      <c r="B135" s="37">
        <f>SUBTOTAL(9,B133:B134)</f>
        <v>122</v>
      </c>
      <c r="C135" s="23">
        <f>SUBTOTAL(9,C133:C134)</f>
        <v>122</v>
      </c>
      <c r="D135" s="23">
        <f>SUBTOTAL(9,D133:D134)</f>
        <v>0</v>
      </c>
      <c r="E135" s="86"/>
      <c r="F135" s="87"/>
    </row>
    <row r="136" spans="1:9" x14ac:dyDescent="0.25">
      <c r="E136" s="87"/>
    </row>
  </sheetData>
  <mergeCells count="8">
    <mergeCell ref="A1:E1"/>
    <mergeCell ref="A7:E7"/>
    <mergeCell ref="A3:E3"/>
    <mergeCell ref="A132:E132"/>
    <mergeCell ref="A36:E36"/>
    <mergeCell ref="A45:E45"/>
    <mergeCell ref="A99:E99"/>
    <mergeCell ref="A109:E109"/>
  </mergeCells>
  <conditionalFormatting sqref="H6">
    <cfRule type="cellIs" dxfId="5" priority="6" operator="equal">
      <formula>H6="&lt;&gt;"</formula>
    </cfRule>
  </conditionalFormatting>
  <conditionalFormatting sqref="H36">
    <cfRule type="cellIs" dxfId="4" priority="5" operator="equal">
      <formula>D56="&lt;&gt;"</formula>
    </cfRule>
  </conditionalFormatting>
  <conditionalFormatting sqref="H44">
    <cfRule type="cellIs" dxfId="3" priority="4" operator="equal">
      <formula>D63="&lt;&gt;"</formula>
    </cfRule>
  </conditionalFormatting>
  <conditionalFormatting sqref="H99">
    <cfRule type="cellIs" dxfId="2" priority="3" operator="equal">
      <formula>D116="&lt;&gt;"</formula>
    </cfRule>
  </conditionalFormatting>
  <conditionalFormatting sqref="H109">
    <cfRule type="cellIs" dxfId="1" priority="2" operator="equal">
      <formula>D130="&lt;&gt;"</formula>
    </cfRule>
  </conditionalFormatting>
  <conditionalFormatting sqref="H132">
    <cfRule type="cellIs" dxfId="0" priority="1" operator="equal">
      <formula>D152="&lt;&gt;"</formula>
    </cfRule>
  </conditionalFormatting>
  <pageMargins left="0.70866141732283472" right="0.70866141732283472" top="0.74803149606299213" bottom="0.74803149606299213" header="0.31496062992125984" footer="0.31496062992125984"/>
  <pageSetup paperSize="9" scale="46" orientation="portrait" verticalDpi="0" r:id="rId1"/>
  <headerFooter>
    <oddFooter>&amp;RPage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An 1a - Poste 1 - DPGF</vt:lpstr>
      <vt:lpstr>An 1b - Poste 2 - DPGF</vt:lpstr>
      <vt:lpstr>An 1c - Poste 3 - DPGF</vt:lpstr>
      <vt:lpstr>An 2 - BPU Nettoyage locaux</vt:lpstr>
      <vt:lpstr>An 3 - BPU Vitrerie</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LATECOERE Anne-Marie SA CL NORMALE DEF</dc:creator>
  <cp:lastModifiedBy>TOLEDO-GASCON Aurelie ADJT ADM AE</cp:lastModifiedBy>
  <cp:lastPrinted>2021-01-27T14:52:45Z</cp:lastPrinted>
  <dcterms:created xsi:type="dcterms:W3CDTF">2021-01-27T08:41:23Z</dcterms:created>
  <dcterms:modified xsi:type="dcterms:W3CDTF">2025-06-24T13:32:08Z</dcterms:modified>
</cp:coreProperties>
</file>